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8"/>
  </bookViews>
  <sheets>
    <sheet name="Титульный" sheetId="1" r:id="rId1"/>
    <sheet name="Территории" sheetId="2" r:id="rId2"/>
    <sheet name="Перечень тарифов" sheetId="3" r:id="rId3"/>
    <sheet name="Форма 1.0.1 | Форма 1.10" sheetId="4" r:id="rId4"/>
    <sheet name="Форма 1.10" sheetId="5" r:id="rId5"/>
    <sheet name="Форма 1.0.1 | Форма 1.11.1" sheetId="6" r:id="rId6"/>
    <sheet name="Форма 1.11.1" sheetId="7" r:id="rId7"/>
    <sheet name="Форма 1.0.1 | Т-гор.вода" sheetId="8" r:id="rId8"/>
    <sheet name="Форма 1.11.2 | Т-гор.вода" sheetId="9" r:id="rId9"/>
  </sheets>
  <externalReferences>
    <externalReference r:id="rId10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NDS">[1]TEHSHEET!$H$2:$H$4</definedName>
    <definedName name="MODesc">'[1]Перечень тарифов'!$N$20:$N$25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45621"/>
</workbook>
</file>

<file path=xl/calcChain.xml><?xml version="1.0" encoding="utf-8"?>
<calcChain xmlns="http://schemas.openxmlformats.org/spreadsheetml/2006/main">
  <c r="CJ29" i="9" l="1"/>
  <c r="BV29" i="9"/>
  <c r="BH29" i="9"/>
  <c r="AT29" i="9"/>
  <c r="AF29" i="9"/>
  <c r="R29" i="9"/>
  <c r="CY28" i="9"/>
  <c r="CJ24" i="9"/>
  <c r="BV24" i="9"/>
  <c r="BH24" i="9"/>
  <c r="AT24" i="9"/>
  <c r="AF24" i="9"/>
  <c r="R24" i="9"/>
  <c r="CY23" i="9"/>
  <c r="O19" i="9"/>
  <c r="N17" i="9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B17" i="9" s="1"/>
  <c r="AC17" i="9" s="1"/>
  <c r="AD17" i="9" s="1"/>
  <c r="AE17" i="9" s="1"/>
  <c r="AF17" i="9" s="1"/>
  <c r="AG17" i="9" s="1"/>
  <c r="AH17" i="9" s="1"/>
  <c r="AI17" i="9" s="1"/>
  <c r="AJ17" i="9" s="1"/>
  <c r="AK17" i="9" s="1"/>
  <c r="AL17" i="9" s="1"/>
  <c r="AM17" i="9" s="1"/>
  <c r="AN17" i="9" s="1"/>
  <c r="AP17" i="9" s="1"/>
  <c r="AQ17" i="9" s="1"/>
  <c r="AR17" i="9" s="1"/>
  <c r="AS17" i="9" s="1"/>
  <c r="AT17" i="9" s="1"/>
  <c r="AU17" i="9" s="1"/>
  <c r="AV17" i="9" s="1"/>
  <c r="AW17" i="9" s="1"/>
  <c r="AX17" i="9" s="1"/>
  <c r="AY17" i="9" s="1"/>
  <c r="AZ17" i="9" s="1"/>
  <c r="BA17" i="9" s="1"/>
  <c r="BB17" i="9" s="1"/>
  <c r="BD17" i="9" s="1"/>
  <c r="BE17" i="9" s="1"/>
  <c r="BF17" i="9" s="1"/>
  <c r="BG17" i="9" s="1"/>
  <c r="BH17" i="9" s="1"/>
  <c r="BI17" i="9" s="1"/>
  <c r="BJ17" i="9" s="1"/>
  <c r="BK17" i="9" s="1"/>
  <c r="BL17" i="9" s="1"/>
  <c r="BM17" i="9" s="1"/>
  <c r="BN17" i="9" s="1"/>
  <c r="BO17" i="9" s="1"/>
  <c r="BP17" i="9" s="1"/>
  <c r="BR17" i="9" s="1"/>
  <c r="BS17" i="9" s="1"/>
  <c r="BT17" i="9" s="1"/>
  <c r="BU17" i="9" s="1"/>
  <c r="BV17" i="9" s="1"/>
  <c r="BW17" i="9" s="1"/>
  <c r="BX17" i="9" s="1"/>
  <c r="BY17" i="9" s="1"/>
  <c r="BZ17" i="9" s="1"/>
  <c r="CA17" i="9" s="1"/>
  <c r="CB17" i="9" s="1"/>
  <c r="CC17" i="9" s="1"/>
  <c r="CD17" i="9" s="1"/>
  <c r="CF17" i="9" s="1"/>
  <c r="CG17" i="9" s="1"/>
  <c r="CH17" i="9" s="1"/>
  <c r="CI17" i="9" s="1"/>
  <c r="CJ17" i="9" s="1"/>
  <c r="CK17" i="9" s="1"/>
  <c r="CL17" i="9" s="1"/>
  <c r="CM17" i="9" s="1"/>
  <c r="CN17" i="9" s="1"/>
  <c r="CO17" i="9" s="1"/>
  <c r="CP17" i="9" s="1"/>
  <c r="CQ17" i="9" s="1"/>
  <c r="CR17" i="9" s="1"/>
  <c r="CT17" i="9" s="1"/>
  <c r="CU17" i="9" s="1"/>
  <c r="CV17" i="9" s="1"/>
  <c r="P9" i="9"/>
  <c r="M9" i="9"/>
  <c r="P8" i="9"/>
  <c r="M8" i="9"/>
  <c r="H13" i="8"/>
  <c r="H12" i="8"/>
  <c r="H11" i="8"/>
  <c r="H9" i="8"/>
  <c r="H8" i="8"/>
  <c r="H7" i="8"/>
  <c r="F39" i="7"/>
  <c r="E39" i="7"/>
  <c r="F34" i="7"/>
  <c r="E34" i="7"/>
  <c r="F29" i="7"/>
  <c r="E29" i="7"/>
  <c r="F24" i="7"/>
  <c r="E24" i="7"/>
  <c r="F17" i="7"/>
  <c r="E17" i="7"/>
  <c r="F8" i="7"/>
  <c r="E8" i="7"/>
  <c r="F7" i="7"/>
  <c r="E7" i="7"/>
  <c r="H13" i="6"/>
  <c r="H12" i="6"/>
  <c r="H11" i="6"/>
  <c r="H9" i="6"/>
  <c r="H8" i="6"/>
  <c r="H7" i="6"/>
  <c r="H13" i="4"/>
  <c r="H12" i="4"/>
  <c r="H11" i="4"/>
  <c r="H9" i="4"/>
  <c r="H8" i="4"/>
  <c r="H7" i="4"/>
  <c r="R14" i="2"/>
  <c r="R13" i="2"/>
  <c r="R12" i="2"/>
  <c r="P12" i="2"/>
  <c r="CX22" i="9"/>
  <c r="CX27" i="9"/>
  <c r="CW23" i="9"/>
  <c r="CW28" i="9"/>
  <c r="F9" i="8"/>
  <c r="F13" i="8"/>
  <c r="F11" i="8"/>
  <c r="F12" i="8"/>
  <c r="F10" i="8"/>
  <c r="F8" i="8"/>
  <c r="M14" i="2"/>
  <c r="M13" i="2"/>
  <c r="M12" i="2"/>
</calcChain>
</file>

<file path=xl/sharedStrings.xml><?xml version="1.0" encoding="utf-8"?>
<sst xmlns="http://schemas.openxmlformats.org/spreadsheetml/2006/main" count="557" uniqueCount="207">
  <si>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</si>
  <si>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</si>
  <si>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Курганская область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</si>
  <si>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</si>
  <si>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</si>
  <si>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</si>
  <si>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01.01.2021</t>
  </si>
  <si>
    <t>Окончание периода регулирования</t>
  </si>
  <si>
    <t>31.12.2023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</si>
  <si>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</si>
  <si>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</si>
  <si>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</si>
  <si>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06.05.2020</t>
  </si>
  <si>
    <t>Дата периода регулирования, с которой предлагаются изменения в тарифы</t>
  </si>
  <si>
    <t>Первичное предложение по тарифам</t>
  </si>
  <si>
    <t>Дата подачи заявления об утверждении тарифов</t>
  </si>
  <si>
    <t>30.04.2020</t>
  </si>
  <si>
    <t>Номер подачи заявления об утверждении тарифов</t>
  </si>
  <si>
    <t>№221Т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</si>
  <si>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</si>
  <si>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</si>
  <si>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</si>
  <si>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</si>
  <si>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</si>
  <si>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</si>
  <si>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</si>
  <si>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</si>
  <si>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Режим налогообложения</t>
  </si>
  <si>
    <t>общий</t>
  </si>
  <si>
    <t>Почтовый адрес регулируемой организации</t>
  </si>
  <si>
    <t>Россия, Курганская обл., 641875, г. Шадринск,  ул. Автомобилистов,  26,  оф. 1</t>
  </si>
  <si>
    <t>Фамилия, имя, отчество руководителя</t>
  </si>
  <si>
    <t>Филимонов Евгений Михайлович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</si>
  <si>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</si>
  <si>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</si>
  <si>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</si>
  <si>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</si>
  <si>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</si>
  <si>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Код шаблона: FAS.JKH.OPEN.INFO.REQUEST.GVS</t>
  </si>
  <si>
    <t>Версия 1.0.2</t>
  </si>
  <si>
    <t>ООО "ШТС"</t>
  </si>
  <si>
    <t>4502031909</t>
  </si>
  <si>
    <t>450201001</t>
  </si>
  <si>
    <t>Генеральный директор</t>
  </si>
  <si>
    <t>8 (3525) 36-74-27</t>
  </si>
  <si>
    <t xml:space="preserve">shts@shts-shadr.ru  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</si>
  <si>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</si>
  <si>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</si>
  <si>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</si>
  <si>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</si>
  <si>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</si>
  <si>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</si>
  <si>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</si>
  <si>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</si>
  <si>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</si>
  <si>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</si>
  <si>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</si>
  <si>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</si>
  <si>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</si>
  <si>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</si>
  <si>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</si>
  <si>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</si>
  <si>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</si>
  <si>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</si>
  <si>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</si>
  <si>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</si>
  <si>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</si>
  <si>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</si>
  <si>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город Шадринск, город Шадринск (37705000);</t>
  </si>
  <si>
    <t>0</t>
  </si>
  <si>
    <t>город Шадринск</t>
  </si>
  <si>
    <t>37705000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</si>
  <si>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</si>
  <si>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</si>
  <si>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</si>
  <si>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Компонент на холодную воду в тарифе на горячую воду установлен с разбивкой по поставщикам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</si>
  <si>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</si>
  <si>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</si>
  <si>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</si>
  <si>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</si>
  <si>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</si>
  <si>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горячего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</si>
  <si>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</si>
  <si>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</si>
  <si>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</si>
  <si>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</si>
  <si>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</si>
  <si>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</si>
  <si>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</si>
  <si>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</si>
  <si>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</si>
  <si>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горячую воду в закрытой системе горячего водоснабжения (горячее водоснабжение)</t>
  </si>
  <si>
    <t>Горячее водоснабжение</t>
  </si>
  <si>
    <t>Тариф на горячую воду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</si>
  <si>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</si>
  <si>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</si>
  <si>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</si>
  <si>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</si>
  <si>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</si>
  <si>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</si>
  <si>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</si>
  <si>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</si>
  <si>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</si>
  <si>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</si>
  <si>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</si>
  <si>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</si>
  <si>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</si>
  <si>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</si>
  <si>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</si>
  <si>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</si>
  <si>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</si>
  <si>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</si>
  <si>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</si>
  <si>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</si>
  <si>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2.1</t>
  </si>
  <si>
    <t>3.1</t>
  </si>
  <si>
    <t>4.1</t>
  </si>
  <si>
    <t>4.1.1</t>
  </si>
  <si>
    <t>4.1.1.1</t>
  </si>
  <si>
    <t>4.1.1.1.1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</si>
  <si>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</si>
  <si>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</si>
  <si>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</si>
  <si>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порядке проведения регламентированных закупок, товаров, работ, услуг</t>
  </si>
  <si>
    <t>http://www.shts-shadr.ru/upload/documents/polozhenie_o_zakupkah.pdf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</si>
  <si>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</si>
  <si>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</si>
  <si>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</si>
  <si>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</si>
  <si>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</si>
  <si>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</si>
  <si>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</si>
  <si>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</si>
  <si>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</si>
  <si>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</si>
  <si>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</si>
  <si>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</si>
  <si>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</si>
  <si>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</si>
  <si>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31.12.2021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</si>
  <si>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</si>
  <si>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</si>
  <si>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</si>
  <si>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01.01.2022</t>
  </si>
  <si>
    <t>31.12.2022</t>
  </si>
  <si>
    <t>01.01.2023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</si>
  <si>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</si>
  <si>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</si>
  <si>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</si>
  <si>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</si>
  <si>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</si>
  <si>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</si>
  <si>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</si>
  <si>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</si>
  <si>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</si>
  <si>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</si>
  <si>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</si>
  <si>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</si>
  <si>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</si>
  <si>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</si>
  <si>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</si>
  <si>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</si>
  <si>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</si>
  <si>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</si>
  <si>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</si>
  <si>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</si>
  <si>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</si>
  <si>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</si>
  <si>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</si>
  <si>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</si>
  <si>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</si>
  <si>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</si>
  <si>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</si>
  <si>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</si>
  <si>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</si>
  <si>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</si>
  <si>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</si>
  <si>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</si>
  <si>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</si>
  <si>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</si>
  <si>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</si>
  <si>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</si>
  <si>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</si>
  <si>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</si>
  <si>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</si>
  <si>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</si>
  <si>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</si>
  <si>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</si>
  <si>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30.06.2021</t>
  </si>
  <si>
    <t>01.07.2021</t>
  </si>
  <si>
    <t>30.06.2022</t>
  </si>
  <si>
    <t>01.07.2022</t>
  </si>
  <si>
    <t>30.06.2023</t>
  </si>
  <si>
    <t>01.07.2023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</si>
  <si>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</si>
  <si>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</si>
  <si>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население и приравненные категории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</si>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</sst>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0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8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b/>
      <sz val="22"/>
      <name val="Tahoma"/>
      <family val="2"/>
      <charset val="204"/>
    </font>
    <font>
      <sz val="3"/>
      <color indexed="11"/>
      <name val="Tahoma"/>
      <family val="2"/>
      <charset val="204"/>
    </font>
    <font>
      <sz val="10"/>
      <name val="Arial Cyr"/>
      <charset val="204"/>
    </font>
    <font>
      <sz val="22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b/>
      <sz val="14"/>
      <name val="Franklin Gothic Medium"/>
      <family val="2"/>
      <charset val="204"/>
    </font>
    <font>
      <sz val="18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2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sz val="8"/>
      <color theme="1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5"/>
      <name val="Tahoma"/>
      <family val="2"/>
      <charset val="204"/>
    </font>
    <font>
      <sz val="11"/>
      <name val="Webdings2"/>
      <charset val="204"/>
    </font>
    <font>
      <vertAlign val="superscript"/>
      <sz val="1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theme="0"/>
      <name val="Webdings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7">
    <xf numFmtId="0" fontId="0" fillId="0" borderId="0"/>
    <xf numFmtId="0" fontId="3" fillId="0" borderId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2" fillId="0" borderId="0"/>
    <xf numFmtId="0" fontId="22" fillId="0" borderId="0"/>
    <xf numFmtId="0" fontId="35" fillId="0" borderId="0" applyBorder="0">
      <alignment horizontal="center" vertical="center" wrapText="1"/>
    </xf>
    <xf numFmtId="4" fontId="3" fillId="6" borderId="6" applyBorder="0">
      <alignment horizontal="right"/>
    </xf>
    <xf numFmtId="0" fontId="22" fillId="0" borderId="0"/>
    <xf numFmtId="49" fontId="3" fillId="0" borderId="0" applyBorder="0">
      <alignment vertical="top"/>
    </xf>
    <xf numFmtId="0" fontId="27" fillId="0" borderId="7" applyBorder="0">
      <alignment horizontal="center" vertical="center" wrapText="1"/>
    </xf>
    <xf numFmtId="49" fontId="39" fillId="0" borderId="0" applyBorder="0">
      <alignment vertical="top"/>
    </xf>
    <xf numFmtId="0" fontId="2" fillId="0" borderId="0"/>
    <xf numFmtId="0" fontId="14" fillId="0" borderId="0"/>
    <xf numFmtId="49" fontId="3" fillId="0" borderId="0" applyBorder="0">
      <alignment vertical="top"/>
    </xf>
    <xf numFmtId="0" fontId="1" fillId="0" borderId="0"/>
    <xf numFmtId="0" fontId="22" fillId="0" borderId="0"/>
  </cellStyleXfs>
  <cellXfs count="454">
    <xf numFmtId="0" fontId="0" fillId="0" borderId="0" xfId="0"/>
    <xf numFmtId="0" fontId="4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6" fillId="0" borderId="0" xfId="1" applyFont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7" fillId="0" borderId="0" xfId="0" applyFont="1" applyBorder="1" applyAlignment="1">
      <alignment vertical="top"/>
    </xf>
    <xf numFmtId="49" fontId="3" fillId="0" borderId="0" xfId="2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9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vertical="top"/>
    </xf>
    <xf numFmtId="0" fontId="0" fillId="0" borderId="0" xfId="0" applyFill="1" applyAlignment="1" applyProtection="1">
      <alignment vertical="top"/>
    </xf>
    <xf numFmtId="0" fontId="10" fillId="0" borderId="0" xfId="1" applyFont="1" applyFill="1" applyAlignment="1" applyProtection="1">
      <alignment horizontal="left" vertical="center" wrapText="1"/>
    </xf>
    <xf numFmtId="0" fontId="11" fillId="0" borderId="0" xfId="1" applyFont="1" applyFill="1" applyAlignment="1" applyProtection="1">
      <alignment horizontal="left" vertical="center" wrapText="1"/>
    </xf>
    <xf numFmtId="0" fontId="12" fillId="0" borderId="0" xfId="1" applyFont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6" fillId="2" borderId="0" xfId="1" applyFont="1" applyFill="1" applyBorder="1" applyAlignment="1" applyProtection="1">
      <alignment vertical="center" wrapText="1"/>
    </xf>
    <xf numFmtId="0" fontId="6" fillId="0" borderId="0" xfId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right" vertical="center" wrapText="1" indent="1"/>
    </xf>
    <xf numFmtId="0" fontId="18" fillId="2" borderId="0" xfId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 indent="1"/>
    </xf>
    <xf numFmtId="0" fontId="0" fillId="3" borderId="3" xfId="1" applyNumberFormat="1" applyFont="1" applyFill="1" applyBorder="1" applyAlignment="1" applyProtection="1">
      <alignment horizontal="left" vertical="center" wrapText="1" indent="1"/>
    </xf>
    <xf numFmtId="0" fontId="20" fillId="2" borderId="0" xfId="1" applyFont="1" applyFill="1" applyBorder="1" applyAlignment="1" applyProtection="1">
      <alignment vertical="center" wrapText="1"/>
    </xf>
    <xf numFmtId="0" fontId="21" fillId="2" borderId="0" xfId="1" applyFont="1" applyFill="1" applyBorder="1" applyAlignment="1" applyProtection="1">
      <alignment horizontal="right" vertical="center" wrapText="1" indent="1"/>
    </xf>
    <xf numFmtId="0" fontId="21" fillId="2" borderId="0" xfId="1" applyFont="1" applyFill="1" applyBorder="1" applyAlignment="1" applyProtection="1">
      <alignment horizontal="left" vertical="center" wrapText="1" indent="2"/>
    </xf>
    <xf numFmtId="49" fontId="3" fillId="4" borderId="3" xfId="4" applyNumberFormat="1" applyFont="1" applyFill="1" applyBorder="1" applyAlignment="1" applyProtection="1">
      <alignment horizontal="left" vertical="center" wrapText="1" indent="1"/>
    </xf>
    <xf numFmtId="0" fontId="23" fillId="2" borderId="0" xfId="1" applyFont="1" applyFill="1" applyBorder="1" applyAlignment="1" applyProtection="1">
      <alignment vertical="center" wrapText="1"/>
    </xf>
    <xf numFmtId="14" fontId="10" fillId="2" borderId="0" xfId="1" applyNumberFormat="1" applyFont="1" applyFill="1" applyBorder="1" applyAlignment="1" applyProtection="1">
      <alignment horizontal="left" vertical="center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10" fillId="2" borderId="0" xfId="1" applyNumberFormat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Alignment="1" applyProtection="1">
      <alignment horizontal="left"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49" fontId="0" fillId="3" borderId="3" xfId="4" applyNumberFormat="1" applyFont="1" applyFill="1" applyBorder="1" applyAlignment="1" applyProtection="1">
      <alignment horizontal="left" vertical="center" wrapText="1" indent="1"/>
    </xf>
    <xf numFmtId="0" fontId="23" fillId="2" borderId="0" xfId="1" applyFont="1" applyFill="1" applyBorder="1" applyAlignment="1" applyProtection="1">
      <alignment horizontal="center" vertical="center" wrapText="1"/>
    </xf>
    <xf numFmtId="49" fontId="3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" xfId="4" applyNumberFormat="1" applyFont="1" applyFill="1" applyBorder="1" applyAlignment="1" applyProtection="1">
      <alignment horizontal="left" vertical="center" wrapText="1" indent="1"/>
    </xf>
    <xf numFmtId="14" fontId="3" fillId="2" borderId="0" xfId="1" applyNumberFormat="1" applyFont="1" applyFill="1" applyBorder="1" applyAlignment="1" applyProtection="1">
      <alignment horizontal="left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24" fillId="0" borderId="0" xfId="1" applyFont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25" fillId="2" borderId="0" xfId="1" applyFont="1" applyFill="1" applyBorder="1" applyAlignment="1" applyProtection="1">
      <alignment horizontal="right" vertical="center" wrapText="1" indent="1"/>
    </xf>
    <xf numFmtId="49" fontId="4" fillId="0" borderId="4" xfId="1" applyNumberFormat="1" applyFont="1" applyFill="1" applyBorder="1" applyAlignment="1" applyProtection="1">
      <alignment horizontal="left" vertical="center" wrapText="1" indent="1"/>
    </xf>
    <xf numFmtId="0" fontId="4" fillId="0" borderId="0" xfId="1" applyFont="1" applyAlignment="1" applyProtection="1">
      <alignment vertical="center" wrapText="1"/>
    </xf>
    <xf numFmtId="49" fontId="0" fillId="5" borderId="3" xfId="4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5" xfId="1" applyNumberFormat="1" applyFont="1" applyFill="1" applyBorder="1" applyAlignment="1" applyProtection="1">
      <alignment horizontal="left" vertical="center" wrapText="1" indent="1"/>
    </xf>
    <xf numFmtId="49" fontId="3" fillId="0" borderId="3" xfId="1" applyNumberFormat="1" applyFont="1" applyFill="1" applyBorder="1" applyAlignment="1" applyProtection="1">
      <alignment horizontal="left" vertical="center" wrapText="1" indent="1"/>
    </xf>
    <xf numFmtId="0" fontId="9" fillId="0" borderId="0" xfId="1" applyFont="1" applyAlignment="1" applyProtection="1">
      <alignment horizontal="center" vertical="center" wrapText="1"/>
    </xf>
    <xf numFmtId="0" fontId="26" fillId="2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right" vertical="center" wrapText="1" indent="1"/>
    </xf>
    <xf numFmtId="49" fontId="3" fillId="3" borderId="3" xfId="1" applyNumberFormat="1" applyFont="1" applyFill="1" applyBorder="1" applyAlignment="1" applyProtection="1">
      <alignment horizontal="left" vertical="center" wrapText="1" indent="1"/>
    </xf>
    <xf numFmtId="14" fontId="23" fillId="2" borderId="0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Alignment="1" applyProtection="1">
      <alignment vertical="center"/>
    </xf>
    <xf numFmtId="0" fontId="3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Fill="1" applyBorder="1" applyAlignment="1" applyProtection="1">
      <alignment horizontal="left" vertical="center" wrapText="1"/>
    </xf>
    <xf numFmtId="49" fontId="13" fillId="2" borderId="0" xfId="1" applyNumberFormat="1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Border="1" applyAlignment="1" applyProtection="1">
      <alignment horizontal="right" vertical="center" wrapText="1" inden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3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0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center" vertical="center" wrapText="1"/>
    </xf>
    <xf numFmtId="0" fontId="28" fillId="0" borderId="0" xfId="5" applyFont="1" applyFill="1" applyAlignment="1" applyProtection="1">
      <alignment vertical="center" wrapText="1"/>
    </xf>
    <xf numFmtId="0" fontId="28" fillId="0" borderId="0" xfId="5" applyFont="1" applyFill="1" applyAlignment="1" applyProtection="1">
      <alignment horizontal="center" vertical="center" wrapText="1"/>
    </xf>
    <xf numFmtId="0" fontId="28" fillId="0" borderId="0" xfId="5" applyFont="1" applyFill="1" applyAlignment="1" applyProtection="1">
      <alignment horizontal="left" vertical="center" wrapText="1" indent="1"/>
    </xf>
    <xf numFmtId="0" fontId="28" fillId="0" borderId="0" xfId="5" applyFont="1" applyFill="1" applyAlignment="1" applyProtection="1">
      <alignment horizontal="left" vertical="center" indent="1"/>
    </xf>
    <xf numFmtId="0" fontId="28" fillId="0" borderId="0" xfId="5" applyNumberFormat="1" applyFont="1" applyFill="1" applyAlignment="1" applyProtection="1">
      <alignment horizontal="left" vertical="center" indent="1"/>
    </xf>
    <xf numFmtId="0" fontId="29" fillId="0" borderId="0" xfId="5" applyFont="1" applyFill="1" applyAlignment="1" applyProtection="1">
      <alignment horizontal="left" vertical="center" wrapText="1" indent="1"/>
    </xf>
    <xf numFmtId="0" fontId="30" fillId="0" borderId="0" xfId="5" applyFont="1" applyFill="1" applyAlignment="1" applyProtection="1">
      <alignment horizontal="left" vertical="center" wrapText="1" indent="1"/>
    </xf>
    <xf numFmtId="0" fontId="31" fillId="0" borderId="0" xfId="5" applyFont="1" applyFill="1" applyAlignment="1" applyProtection="1">
      <alignment horizontal="left" vertical="center" indent="1"/>
    </xf>
    <xf numFmtId="0" fontId="30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vertical="center" wrapText="1"/>
    </xf>
    <xf numFmtId="0" fontId="3" fillId="0" borderId="0" xfId="5" applyFont="1" applyFill="1" applyAlignment="1" applyProtection="1">
      <alignment vertical="center" wrapText="1"/>
    </xf>
    <xf numFmtId="0" fontId="32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28" fillId="0" borderId="0" xfId="5" applyFont="1" applyFill="1" applyAlignment="1" applyProtection="1">
      <alignment vertical="center"/>
    </xf>
    <xf numFmtId="0" fontId="28" fillId="0" borderId="0" xfId="5" applyNumberFormat="1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</xf>
    <xf numFmtId="0" fontId="34" fillId="0" borderId="0" xfId="5" applyFont="1" applyFill="1" applyAlignment="1" applyProtection="1">
      <alignment vertical="center" wrapText="1"/>
    </xf>
    <xf numFmtId="0" fontId="15" fillId="0" borderId="1" xfId="6" applyFont="1" applyFill="1" applyBorder="1" applyAlignment="1" applyProtection="1">
      <alignment horizontal="left" vertical="center" wrapText="1" indent="1"/>
    </xf>
    <xf numFmtId="0" fontId="15" fillId="0" borderId="3" xfId="6" applyFont="1" applyFill="1" applyBorder="1" applyAlignment="1" applyProtection="1">
      <alignment horizontal="left" vertical="center" wrapText="1" indent="1"/>
    </xf>
    <xf numFmtId="0" fontId="15" fillId="0" borderId="2" xfId="6" applyFont="1" applyFill="1" applyBorder="1" applyAlignment="1" applyProtection="1">
      <alignment horizontal="left" vertical="center" wrapText="1" indent="1"/>
    </xf>
    <xf numFmtId="0" fontId="36" fillId="0" borderId="0" xfId="5" applyFont="1" applyFill="1" applyAlignment="1" applyProtection="1">
      <alignment vertical="center" wrapText="1"/>
    </xf>
    <xf numFmtId="4" fontId="3" fillId="0" borderId="0" xfId="7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left" vertical="center" wrapText="1" indent="1"/>
    </xf>
    <xf numFmtId="49" fontId="3" fillId="0" borderId="0" xfId="9" applyFill="1" applyProtection="1">
      <alignment vertical="top"/>
    </xf>
    <xf numFmtId="0" fontId="3" fillId="0" borderId="0" xfId="5" applyFont="1" applyFill="1" applyBorder="1" applyAlignment="1" applyProtection="1">
      <alignment horizontal="center" vertical="center" wrapText="1"/>
    </xf>
    <xf numFmtId="49" fontId="3" fillId="0" borderId="0" xfId="4" applyNumberFormat="1" applyFont="1" applyFill="1" applyBorder="1" applyAlignment="1" applyProtection="1">
      <alignment horizontal="center" vertical="center" wrapText="1"/>
    </xf>
    <xf numFmtId="4" fontId="0" fillId="0" borderId="0" xfId="7" applyFont="1" applyFill="1" applyBorder="1" applyAlignment="1" applyProtection="1">
      <alignment horizontal="center" vertical="center" wrapText="1"/>
    </xf>
    <xf numFmtId="4" fontId="3" fillId="0" borderId="0" xfId="7" applyFont="1" applyFill="1" applyBorder="1" applyAlignment="1" applyProtection="1">
      <alignment horizontal="center" vertical="center" wrapText="1"/>
    </xf>
    <xf numFmtId="0" fontId="32" fillId="0" borderId="0" xfId="5" applyFont="1" applyFill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 wrapText="1"/>
    </xf>
    <xf numFmtId="4" fontId="3" fillId="0" borderId="3" xfId="7" applyFont="1" applyFill="1" applyBorder="1" applyAlignment="1" applyProtection="1">
      <alignment horizontal="center" vertical="center" wrapText="1"/>
    </xf>
    <xf numFmtId="164" fontId="3" fillId="0" borderId="3" xfId="5" applyNumberFormat="1" applyFont="1" applyFill="1" applyBorder="1" applyAlignment="1" applyProtection="1">
      <alignment horizontal="center" vertical="center" wrapText="1"/>
    </xf>
    <xf numFmtId="164" fontId="3" fillId="0" borderId="2" xfId="5" applyNumberFormat="1" applyFont="1" applyFill="1" applyBorder="1" applyAlignment="1" applyProtection="1">
      <alignment horizontal="center" vertical="center" wrapText="1"/>
    </xf>
    <xf numFmtId="164" fontId="3" fillId="0" borderId="1" xfId="5" applyNumberFormat="1" applyFont="1" applyFill="1" applyBorder="1" applyAlignment="1" applyProtection="1">
      <alignment horizontal="center" vertical="center" wrapText="1"/>
    </xf>
    <xf numFmtId="164" fontId="3" fillId="0" borderId="3" xfId="10" applyNumberFormat="1" applyFont="1" applyFill="1" applyBorder="1" applyAlignment="1" applyProtection="1">
      <alignment horizontal="center" vertical="center" wrapText="1"/>
    </xf>
    <xf numFmtId="164" fontId="3" fillId="0" borderId="3" xfId="5" applyNumberFormat="1" applyFont="1" applyFill="1" applyBorder="1" applyAlignment="1" applyProtection="1">
      <alignment horizontal="center" vertical="center" wrapText="1"/>
    </xf>
    <xf numFmtId="0" fontId="37" fillId="0" borderId="0" xfId="5" applyFont="1" applyFill="1" applyBorder="1" applyAlignment="1" applyProtection="1">
      <alignment horizontal="center" vertical="center" wrapText="1"/>
    </xf>
    <xf numFmtId="49" fontId="37" fillId="0" borderId="8" xfId="10" applyNumberFormat="1" applyFont="1" applyFill="1" applyBorder="1" applyAlignment="1" applyProtection="1">
      <alignment horizontal="center" vertical="center" wrapText="1"/>
    </xf>
    <xf numFmtId="49" fontId="37" fillId="0" borderId="8" xfId="10" applyNumberFormat="1" applyFont="1" applyFill="1" applyBorder="1" applyAlignment="1" applyProtection="1">
      <alignment horizontal="center" vertical="center" wrapText="1"/>
    </xf>
    <xf numFmtId="0" fontId="29" fillId="0" borderId="0" xfId="5" applyFont="1" applyFill="1" applyAlignment="1" applyProtection="1">
      <alignment vertical="center"/>
    </xf>
    <xf numFmtId="0" fontId="29" fillId="0" borderId="0" xfId="5" applyNumberFormat="1" applyFont="1" applyFill="1" applyAlignment="1" applyProtection="1">
      <alignment vertical="center"/>
    </xf>
    <xf numFmtId="0" fontId="38" fillId="0" borderId="0" xfId="5" applyFont="1" applyFill="1" applyAlignment="1" applyProtection="1">
      <alignment vertical="center"/>
    </xf>
    <xf numFmtId="0" fontId="29" fillId="7" borderId="9" xfId="5" applyFont="1" applyFill="1" applyBorder="1" applyAlignment="1" applyProtection="1">
      <alignment horizontal="center" vertical="center" wrapText="1"/>
    </xf>
    <xf numFmtId="0" fontId="29" fillId="7" borderId="5" xfId="5" applyFont="1" applyFill="1" applyBorder="1" applyAlignment="1" applyProtection="1">
      <alignment horizontal="center" vertical="center" wrapText="1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49" fontId="29" fillId="7" borderId="5" xfId="5" applyNumberFormat="1" applyFont="1" applyFill="1" applyBorder="1" applyAlignment="1" applyProtection="1">
      <alignment horizontal="left" vertical="center" wrapText="1"/>
    </xf>
    <xf numFmtId="49" fontId="39" fillId="7" borderId="8" xfId="11" applyNumberFormat="1" applyFill="1" applyBorder="1" applyAlignment="1" applyProtection="1">
      <alignment horizontal="left" vertical="center"/>
    </xf>
    <xf numFmtId="49" fontId="29" fillId="7" borderId="10" xfId="5" applyNumberFormat="1" applyFont="1" applyFill="1" applyBorder="1" applyAlignment="1" applyProtection="1">
      <alignment horizontal="left" vertical="center" wrapText="1"/>
    </xf>
    <xf numFmtId="0" fontId="28" fillId="0" borderId="11" xfId="5" applyFont="1" applyFill="1" applyBorder="1" applyAlignment="1" applyProtection="1">
      <alignment vertical="center"/>
    </xf>
    <xf numFmtId="0" fontId="0" fillId="0" borderId="0" xfId="5" applyFont="1" applyFill="1" applyAlignment="1" applyProtection="1">
      <alignment vertical="center" wrapText="1"/>
    </xf>
    <xf numFmtId="0" fontId="29" fillId="0" borderId="0" xfId="5" applyFont="1" applyFill="1" applyAlignment="1" applyProtection="1">
      <alignment vertical="center" wrapText="1"/>
    </xf>
    <xf numFmtId="0" fontId="32" fillId="0" borderId="12" xfId="5" applyFont="1" applyFill="1" applyBorder="1" applyAlignment="1" applyProtection="1">
      <alignment horizontal="center" vertical="center" wrapText="1"/>
    </xf>
    <xf numFmtId="0" fontId="3" fillId="3" borderId="13" xfId="5" applyNumberFormat="1" applyFont="1" applyFill="1" applyBorder="1" applyAlignment="1" applyProtection="1">
      <alignment horizontal="left" vertical="center" wrapText="1" indent="1"/>
    </xf>
    <xf numFmtId="14" fontId="40" fillId="0" borderId="3" xfId="4" applyNumberFormat="1" applyFont="1" applyFill="1" applyBorder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 wrapText="1"/>
    </xf>
    <xf numFmtId="14" fontId="3" fillId="0" borderId="3" xfId="4" applyNumberFormat="1" applyFont="1" applyFill="1" applyBorder="1" applyAlignment="1" applyProtection="1">
      <alignment horizontal="left" vertical="center" wrapText="1" indent="1"/>
    </xf>
    <xf numFmtId="49" fontId="27" fillId="7" borderId="2" xfId="9" applyFont="1" applyFill="1" applyBorder="1" applyAlignment="1" applyProtection="1">
      <alignment horizontal="right" vertical="center" wrapText="1"/>
    </xf>
    <xf numFmtId="49" fontId="41" fillId="7" borderId="8" xfId="9" applyFont="1" applyFill="1" applyBorder="1" applyAlignment="1" applyProtection="1">
      <alignment horizontal="center" vertical="center" wrapText="1"/>
    </xf>
    <xf numFmtId="0" fontId="42" fillId="7" borderId="8" xfId="0" applyFont="1" applyFill="1" applyBorder="1" applyAlignment="1" applyProtection="1">
      <alignment horizontal="left" vertical="center" indent="1"/>
    </xf>
    <xf numFmtId="0" fontId="0" fillId="7" borderId="1" xfId="0" applyFont="1" applyFill="1" applyBorder="1" applyAlignment="1" applyProtection="1">
      <alignment horizontal="right" vertical="center" wrapText="1"/>
    </xf>
    <xf numFmtId="0" fontId="43" fillId="0" borderId="0" xfId="5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3" fillId="3" borderId="14" xfId="5" applyNumberFormat="1" applyFont="1" applyFill="1" applyBorder="1" applyAlignment="1" applyProtection="1">
      <alignment horizontal="left" vertical="center" wrapText="1" indent="1"/>
    </xf>
    <xf numFmtId="14" fontId="32" fillId="0" borderId="13" xfId="4" applyNumberFormat="1" applyFont="1" applyFill="1" applyBorder="1" applyAlignment="1" applyProtection="1">
      <alignment horizontal="center" vertical="center" wrapText="1"/>
    </xf>
    <xf numFmtId="14" fontId="3" fillId="3" borderId="13" xfId="4" applyNumberFormat="1" applyFont="1" applyFill="1" applyBorder="1" applyAlignment="1" applyProtection="1">
      <alignment horizontal="left" vertical="center" wrapText="1" indent="1"/>
    </xf>
    <xf numFmtId="14" fontId="32" fillId="0" borderId="14" xfId="4" applyNumberFormat="1" applyFont="1" applyFill="1" applyBorder="1" applyAlignment="1" applyProtection="1">
      <alignment horizontal="center" vertical="center" wrapText="1"/>
    </xf>
    <xf numFmtId="14" fontId="3" fillId="3" borderId="14" xfId="4" applyNumberFormat="1" applyFont="1" applyFill="1" applyBorder="1" applyAlignment="1" applyProtection="1">
      <alignment horizontal="left" vertical="center" wrapText="1" indent="1"/>
    </xf>
    <xf numFmtId="49" fontId="32" fillId="0" borderId="3" xfId="10" applyNumberFormat="1" applyFont="1" applyFill="1" applyBorder="1" applyAlignment="1" applyProtection="1">
      <alignment horizontal="center" vertical="center" wrapText="1"/>
    </xf>
    <xf numFmtId="14" fontId="3" fillId="3" borderId="3" xfId="4" applyNumberFormat="1" applyFont="1" applyFill="1" applyBorder="1" applyAlignment="1" applyProtection="1">
      <alignment horizontal="left" vertical="center" wrapText="1" indent="1"/>
    </xf>
    <xf numFmtId="49" fontId="3" fillId="3" borderId="3" xfId="5" applyNumberFormat="1" applyFont="1" applyFill="1" applyBorder="1" applyAlignment="1" applyProtection="1">
      <alignment horizontal="center" vertical="center" wrapText="1"/>
    </xf>
    <xf numFmtId="49" fontId="42" fillId="7" borderId="8" xfId="9" applyFont="1" applyFill="1" applyBorder="1" applyAlignment="1" applyProtection="1">
      <alignment horizontal="left" vertical="center" indent="1"/>
    </xf>
    <xf numFmtId="49" fontId="3" fillId="7" borderId="8" xfId="9" applyFont="1" applyFill="1" applyBorder="1" applyAlignment="1" applyProtection="1">
      <alignment horizontal="right" vertical="center" wrapText="1"/>
    </xf>
    <xf numFmtId="49" fontId="3" fillId="7" borderId="1" xfId="9" applyFont="1" applyFill="1" applyBorder="1" applyAlignment="1" applyProtection="1">
      <alignment horizontal="right" vertical="center" wrapText="1"/>
    </xf>
    <xf numFmtId="0" fontId="3" fillId="0" borderId="15" xfId="5" applyFont="1" applyFill="1" applyBorder="1" applyAlignment="1" applyProtection="1">
      <alignment vertical="center" wrapText="1"/>
    </xf>
    <xf numFmtId="0" fontId="44" fillId="0" borderId="0" xfId="5" applyFont="1" applyFill="1" applyAlignment="1" applyProtection="1">
      <alignment vertical="center" wrapText="1"/>
    </xf>
    <xf numFmtId="0" fontId="45" fillId="0" borderId="0" xfId="5" applyFont="1" applyFill="1" applyAlignment="1" applyProtection="1">
      <alignment vertical="center" wrapText="1"/>
    </xf>
    <xf numFmtId="0" fontId="46" fillId="0" borderId="0" xfId="5" applyFont="1" applyFill="1" applyAlignment="1" applyProtection="1">
      <alignment horizontal="center" vertical="center" wrapText="1"/>
    </xf>
    <xf numFmtId="0" fontId="47" fillId="0" borderId="0" xfId="12" applyFont="1" applyFill="1" applyProtection="1"/>
    <xf numFmtId="0" fontId="28" fillId="0" borderId="0" xfId="0" applyNumberFormat="1" applyFont="1" applyFill="1" applyAlignment="1" applyProtection="1">
      <alignment vertical="center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8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36" fillId="0" borderId="0" xfId="6" applyFont="1" applyFill="1" applyBorder="1" applyAlignment="1" applyProtection="1">
      <alignment vertical="center" wrapText="1"/>
    </xf>
    <xf numFmtId="0" fontId="15" fillId="0" borderId="0" xfId="6" applyFont="1" applyFill="1" applyBorder="1" applyAlignment="1" applyProtection="1">
      <alignment vertical="center" wrapText="1"/>
    </xf>
    <xf numFmtId="0" fontId="28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4" fillId="0" borderId="12" xfId="6" applyFont="1" applyFill="1" applyBorder="1" applyAlignment="1" applyProtection="1">
      <alignment horizontal="left" vertical="center" wrapText="1" indent="1"/>
    </xf>
    <xf numFmtId="0" fontId="4" fillId="0" borderId="14" xfId="6" applyFont="1" applyFill="1" applyBorder="1" applyAlignment="1" applyProtection="1">
      <alignment horizontal="left" vertical="center" wrapText="1" indent="1"/>
    </xf>
    <xf numFmtId="0" fontId="4" fillId="0" borderId="11" xfId="6" applyFont="1" applyFill="1" applyBorder="1" applyAlignment="1" applyProtection="1">
      <alignment horizontal="left" vertical="center" wrapText="1" indent="1"/>
    </xf>
    <xf numFmtId="0" fontId="4" fillId="0" borderId="0" xfId="13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>
      <alignment vertical="center"/>
    </xf>
    <xf numFmtId="0" fontId="3" fillId="0" borderId="0" xfId="13" applyFont="1" applyFill="1" applyBorder="1" applyAlignment="1" applyProtection="1">
      <alignment vertical="center" wrapText="1"/>
    </xf>
    <xf numFmtId="0" fontId="3" fillId="0" borderId="3" xfId="13" applyFont="1" applyFill="1" applyBorder="1" applyAlignment="1" applyProtection="1">
      <alignment horizontal="right" vertical="center" wrapText="1"/>
    </xf>
    <xf numFmtId="49" fontId="3" fillId="3" borderId="16" xfId="4" applyNumberFormat="1" applyFont="1" applyFill="1" applyBorder="1" applyAlignment="1" applyProtection="1">
      <alignment horizontal="center" vertical="center" wrapText="1"/>
    </xf>
    <xf numFmtId="49" fontId="50" fillId="0" borderId="0" xfId="4" applyNumberFormat="1" applyFont="1" applyFill="1" applyBorder="1" applyAlignment="1" applyProtection="1">
      <alignment vertical="center" wrapText="1"/>
    </xf>
    <xf numFmtId="49" fontId="3" fillId="0" borderId="0" xfId="4" applyNumberFormat="1" applyFont="1" applyFill="1" applyBorder="1" applyAlignment="1" applyProtection="1">
      <alignment vertical="center" wrapText="1"/>
    </xf>
    <xf numFmtId="49" fontId="3" fillId="0" borderId="0" xfId="4" applyNumberFormat="1" applyFont="1" applyFill="1" applyBorder="1" applyAlignment="1" applyProtection="1">
      <alignment horizontal="center" vertical="center" wrapText="1"/>
    </xf>
    <xf numFmtId="0" fontId="4" fillId="0" borderId="5" xfId="13" applyFont="1" applyFill="1" applyBorder="1" applyAlignment="1" applyProtection="1">
      <alignment horizontal="right" vertical="center" wrapText="1"/>
    </xf>
    <xf numFmtId="49" fontId="4" fillId="0" borderId="15" xfId="4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Fill="1" applyBorder="1" applyAlignment="1" applyProtection="1">
      <alignment vertical="center" wrapText="1"/>
    </xf>
    <xf numFmtId="0" fontId="4" fillId="0" borderId="0" xfId="13" applyFont="1" applyFill="1" applyBorder="1" applyAlignment="1" applyProtection="1">
      <alignment horizontal="right" vertical="center" wrapText="1"/>
    </xf>
    <xf numFmtId="0" fontId="4" fillId="0" borderId="0" xfId="13" applyFont="1" applyFill="1" applyBorder="1" applyAlignment="1" applyProtection="1">
      <alignment vertical="center" wrapText="1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>
      <alignment horizontal="right" vertical="center"/>
    </xf>
    <xf numFmtId="0" fontId="4" fillId="0" borderId="0" xfId="13" applyNumberFormat="1" applyFont="1" applyFill="1" applyBorder="1" applyAlignment="1" applyProtection="1">
      <alignment vertical="center" wrapText="1"/>
    </xf>
    <xf numFmtId="0" fontId="25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3" fillId="0" borderId="3" xfId="13" applyFont="1" applyFill="1" applyBorder="1" applyAlignment="1" applyProtection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3" xfId="13" applyFont="1" applyFill="1" applyBorder="1" applyAlignment="1" applyProtection="1">
      <alignment horizontal="center" vertical="center" wrapText="1"/>
    </xf>
    <xf numFmtId="0" fontId="2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37" fillId="2" borderId="0" xfId="10" applyNumberFormat="1" applyFont="1" applyFill="1" applyBorder="1" applyAlignment="1" applyProtection="1">
      <alignment horizontal="center" vertical="center" wrapText="1"/>
    </xf>
    <xf numFmtId="49" fontId="37" fillId="2" borderId="4" xfId="1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3" fillId="0" borderId="3" xfId="10" applyNumberFormat="1" applyFont="1" applyFill="1" applyBorder="1" applyAlignment="1" applyProtection="1">
      <alignment horizontal="center" vertical="center" wrapText="1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/>
    </xf>
    <xf numFmtId="49" fontId="3" fillId="0" borderId="3" xfId="1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alignment vertical="center"/>
    </xf>
    <xf numFmtId="49" fontId="0" fillId="0" borderId="0" xfId="0" applyNumberFormat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3" fillId="3" borderId="13" xfId="10" applyNumberFormat="1" applyFont="1" applyFill="1" applyBorder="1" applyAlignment="1" applyProtection="1">
      <alignment horizontal="left" vertical="center" wrapText="1"/>
    </xf>
    <xf numFmtId="0" fontId="3" fillId="3" borderId="13" xfId="4" applyNumberFormat="1" applyFont="1" applyFill="1" applyBorder="1" applyAlignment="1" applyProtection="1">
      <alignment horizontal="left" vertical="center" wrapText="1"/>
    </xf>
    <xf numFmtId="0" fontId="3" fillId="3" borderId="3" xfId="4" applyNumberFormat="1" applyFont="1" applyFill="1" applyBorder="1" applyAlignment="1" applyProtection="1">
      <alignment horizontal="center" vertical="center" wrapText="1"/>
    </xf>
    <xf numFmtId="49" fontId="3" fillId="3" borderId="13" xfId="10" applyNumberFormat="1" applyFont="1" applyFill="1" applyBorder="1" applyAlignment="1" applyProtection="1">
      <alignment horizontal="left" vertical="center" wrapText="1"/>
    </xf>
    <xf numFmtId="49" fontId="3" fillId="3" borderId="16" xfId="4" applyNumberFormat="1" applyFont="1" applyFill="1" applyBorder="1" applyAlignment="1" applyProtection="1">
      <alignment horizontal="center" vertical="center" wrapText="1"/>
    </xf>
    <xf numFmtId="49" fontId="3" fillId="0" borderId="3" xfId="10" applyNumberFormat="1" applyFon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3" fillId="6" borderId="3" xfId="4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top"/>
    </xf>
    <xf numFmtId="0" fontId="0" fillId="3" borderId="14" xfId="0" applyFill="1" applyBorder="1" applyAlignment="1" applyProtection="1">
      <alignment horizontal="left" vertical="top"/>
    </xf>
    <xf numFmtId="0" fontId="3" fillId="3" borderId="14" xfId="4" applyNumberFormat="1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vertical="top"/>
    </xf>
    <xf numFmtId="49" fontId="3" fillId="3" borderId="14" xfId="1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3" fillId="7" borderId="2" xfId="10" applyNumberFormat="1" applyFont="1" applyFill="1" applyBorder="1" applyAlignment="1" applyProtection="1">
      <alignment horizontal="center" vertical="center" wrapText="1"/>
    </xf>
    <xf numFmtId="0" fontId="42" fillId="7" borderId="8" xfId="0" applyNumberFormat="1" applyFont="1" applyFill="1" applyBorder="1" applyAlignment="1" applyProtection="1">
      <alignment horizontal="left" vertical="center"/>
    </xf>
    <xf numFmtId="0" fontId="42" fillId="7" borderId="1" xfId="0" applyNumberFormat="1" applyFont="1" applyFill="1" applyBorder="1" applyAlignment="1" applyProtection="1">
      <alignment horizontal="left" vertical="center"/>
    </xf>
    <xf numFmtId="49" fontId="3" fillId="3" borderId="17" xfId="10" applyNumberFormat="1" applyFont="1" applyFill="1" applyBorder="1" applyAlignment="1" applyProtection="1">
      <alignment horizontal="left" vertical="center" wrapText="1"/>
    </xf>
    <xf numFmtId="0" fontId="42" fillId="7" borderId="2" xfId="0" applyNumberFormat="1" applyFont="1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top"/>
    </xf>
    <xf numFmtId="0" fontId="3" fillId="3" borderId="17" xfId="4" applyNumberFormat="1" applyFont="1" applyFill="1" applyBorder="1" applyAlignment="1" applyProtection="1">
      <alignment horizontal="left" vertical="center" wrapText="1"/>
    </xf>
    <xf numFmtId="49" fontId="28" fillId="0" borderId="0" xfId="5" applyNumberFormat="1" applyFont="1" applyFill="1" applyAlignment="1" applyProtection="1">
      <alignment vertical="center" wrapText="1"/>
    </xf>
    <xf numFmtId="0" fontId="51" fillId="0" borderId="0" xfId="5" applyFont="1" applyFill="1" applyAlignment="1" applyProtection="1">
      <alignment vertical="center" wrapText="1"/>
    </xf>
    <xf numFmtId="0" fontId="15" fillId="0" borderId="1" xfId="3" applyFont="1" applyFill="1" applyBorder="1" applyAlignment="1">
      <alignment horizontal="left" vertical="center" wrapText="1" indent="1"/>
    </xf>
    <xf numFmtId="0" fontId="15" fillId="0" borderId="3" xfId="3" applyFont="1" applyFill="1" applyBorder="1" applyAlignment="1">
      <alignment horizontal="left" vertical="center" wrapText="1" indent="1"/>
    </xf>
    <xf numFmtId="0" fontId="15" fillId="0" borderId="2" xfId="3" applyFont="1" applyFill="1" applyBorder="1" applyAlignment="1">
      <alignment horizontal="left" vertical="center" wrapText="1" indent="1"/>
    </xf>
    <xf numFmtId="0" fontId="2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13" applyNumberFormat="1" applyFont="1" applyFill="1" applyBorder="1" applyAlignment="1" applyProtection="1">
      <alignment horizontal="center" vertical="center" wrapText="1"/>
    </xf>
    <xf numFmtId="0" fontId="3" fillId="0" borderId="3" xfId="4" applyNumberFormat="1" applyFont="1" applyFill="1" applyBorder="1" applyAlignment="1" applyProtection="1">
      <alignment horizontal="center" vertical="center" wrapText="1"/>
    </xf>
    <xf numFmtId="49" fontId="53" fillId="2" borderId="0" xfId="10" applyNumberFormat="1" applyFont="1" applyFill="1" applyBorder="1" applyAlignment="1" applyProtection="1">
      <alignment horizontal="center" vertical="center" wrapText="1"/>
    </xf>
    <xf numFmtId="0" fontId="53" fillId="0" borderId="0" xfId="13" applyNumberFormat="1" applyFont="1" applyFill="1" applyBorder="1" applyAlignment="1" applyProtection="1">
      <alignment horizontal="center" vertical="center" wrapText="1"/>
    </xf>
    <xf numFmtId="0" fontId="53" fillId="0" borderId="0" xfId="4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/>
    </xf>
    <xf numFmtId="0" fontId="3" fillId="0" borderId="3" xfId="5" applyNumberFormat="1" applyFont="1" applyFill="1" applyBorder="1" applyAlignment="1" applyProtection="1">
      <alignment horizontal="center" vertical="center" wrapText="1"/>
    </xf>
    <xf numFmtId="0" fontId="3" fillId="0" borderId="3" xfId="13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3" fillId="0" borderId="3" xfId="5" applyNumberFormat="1" applyFont="1" applyFill="1" applyBorder="1" applyAlignment="1" applyProtection="1">
      <alignment vertical="center" wrapText="1"/>
    </xf>
    <xf numFmtId="0" fontId="54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" fillId="0" borderId="3" xfId="13" applyFont="1" applyFill="1" applyBorder="1" applyAlignment="1" applyProtection="1">
      <alignment horizontal="left" vertical="center" wrapText="1" indent="2"/>
    </xf>
    <xf numFmtId="0" fontId="3" fillId="0" borderId="3" xfId="13" applyFont="1" applyFill="1" applyBorder="1" applyAlignment="1" applyProtection="1">
      <alignment horizontal="left" vertical="center" wrapText="1" indent="3"/>
    </xf>
    <xf numFmtId="0" fontId="3" fillId="0" borderId="3" xfId="13" applyFont="1" applyFill="1" applyBorder="1" applyAlignment="1" applyProtection="1">
      <alignment horizontal="left" vertical="center" wrapText="1" indent="4"/>
    </xf>
    <xf numFmtId="0" fontId="3" fillId="0" borderId="3" xfId="5" applyNumberFormat="1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5" applyNumberFormat="1" applyFont="1" applyFill="1" applyBorder="1" applyAlignment="1" applyProtection="1">
      <alignment horizontal="center" vertical="center" wrapText="1"/>
    </xf>
    <xf numFmtId="0" fontId="3" fillId="0" borderId="0" xfId="13" applyFont="1" applyFill="1" applyBorder="1" applyAlignment="1" applyProtection="1">
      <alignment horizontal="left" vertical="center" wrapText="1" indent="2"/>
    </xf>
    <xf numFmtId="0" fontId="3" fillId="0" borderId="0" xfId="4" applyNumberFormat="1" applyFont="1" applyFill="1" applyBorder="1" applyAlignment="1" applyProtection="1">
      <alignment horizontal="left" vertical="center" wrapText="1"/>
    </xf>
    <xf numFmtId="49" fontId="3" fillId="0" borderId="0" xfId="5" applyNumberFormat="1" applyFont="1" applyFill="1" applyBorder="1" applyAlignment="1" applyProtection="1">
      <alignment vertical="center" wrapText="1"/>
    </xf>
    <xf numFmtId="0" fontId="3" fillId="0" borderId="0" xfId="5" applyFont="1" applyFill="1" applyAlignment="1" applyProtection="1">
      <alignment horizontal="left" vertical="top" wrapText="1"/>
    </xf>
    <xf numFmtId="49" fontId="3" fillId="0" borderId="0" xfId="5" applyNumberFormat="1" applyFont="1" applyFill="1" applyAlignment="1" applyProtection="1">
      <alignment vertical="center" wrapText="1"/>
    </xf>
    <xf numFmtId="0" fontId="3" fillId="0" borderId="0" xfId="5" applyFont="1" applyFill="1" applyAlignment="1" applyProtection="1">
      <alignment horizontal="left" vertical="center" wrapText="1" indent="2"/>
    </xf>
    <xf numFmtId="0" fontId="51" fillId="2" borderId="0" xfId="5" applyFont="1" applyFill="1" applyBorder="1" applyAlignment="1" applyProtection="1">
      <alignment vertical="center" wrapText="1"/>
    </xf>
    <xf numFmtId="0" fontId="3" fillId="2" borderId="0" xfId="5" applyFont="1" applyFill="1" applyBorder="1" applyAlignment="1" applyProtection="1">
      <alignment vertical="center" wrapText="1"/>
    </xf>
    <xf numFmtId="0" fontId="3" fillId="2" borderId="0" xfId="5" applyFont="1" applyFill="1" applyBorder="1" applyAlignment="1" applyProtection="1">
      <alignment horizontal="right" vertical="center" wrapText="1"/>
    </xf>
    <xf numFmtId="0" fontId="15" fillId="0" borderId="8" xfId="3" applyFont="1" applyBorder="1" applyAlignment="1">
      <alignment horizontal="left" vertical="center" wrapText="1" indent="1"/>
    </xf>
    <xf numFmtId="0" fontId="36" fillId="0" borderId="0" xfId="3" applyFont="1" applyBorder="1" applyAlignment="1">
      <alignment vertical="center" wrapText="1"/>
    </xf>
    <xf numFmtId="0" fontId="3" fillId="2" borderId="0" xfId="5" applyFont="1" applyFill="1" applyBorder="1" applyAlignment="1" applyProtection="1">
      <alignment horizontal="center" vertical="center" wrapText="1"/>
    </xf>
    <xf numFmtId="0" fontId="27" fillId="2" borderId="0" xfId="5" applyFont="1" applyFill="1" applyBorder="1" applyAlignment="1" applyProtection="1">
      <alignment horizontal="center" vertical="center" wrapText="1"/>
    </xf>
    <xf numFmtId="0" fontId="3" fillId="2" borderId="0" xfId="5" applyFont="1" applyFill="1" applyBorder="1" applyAlignment="1" applyProtection="1">
      <alignment horizontal="right" vertical="center"/>
    </xf>
    <xf numFmtId="0" fontId="3" fillId="2" borderId="3" xfId="5" applyFont="1" applyFill="1" applyBorder="1" applyAlignment="1" applyProtection="1">
      <alignment horizontal="center" vertical="center" wrapText="1"/>
    </xf>
    <xf numFmtId="0" fontId="3" fillId="2" borderId="3" xfId="5" applyFont="1" applyFill="1" applyBorder="1" applyAlignment="1" applyProtection="1">
      <alignment horizontal="center" vertical="center"/>
    </xf>
    <xf numFmtId="0" fontId="3" fillId="2" borderId="3" xfId="5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49" fontId="3" fillId="0" borderId="0" xfId="14" applyNumberFormat="1" applyFont="1">
      <alignment vertical="top"/>
    </xf>
    <xf numFmtId="49" fontId="0" fillId="2" borderId="3" xfId="5" applyNumberFormat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left" vertical="center" wrapText="1"/>
    </xf>
    <xf numFmtId="0" fontId="8" fillId="5" borderId="3" xfId="2" applyFont="1" applyFill="1" applyBorder="1" applyAlignment="1" applyProtection="1">
      <alignment horizontal="left" vertical="center" wrapText="1"/>
      <protection locked="0"/>
    </xf>
    <xf numFmtId="49" fontId="8" fillId="5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5" applyNumberFormat="1" applyFont="1" applyFill="1" applyBorder="1" applyAlignment="1" applyProtection="1">
      <alignment horizontal="left" vertical="top" wrapText="1"/>
    </xf>
    <xf numFmtId="49" fontId="8" fillId="5" borderId="3" xfId="2" applyNumberFormat="1" applyFill="1" applyBorder="1" applyAlignment="1" applyProtection="1">
      <alignment horizontal="left" vertical="center" wrapText="1"/>
      <protection locked="0"/>
    </xf>
    <xf numFmtId="0" fontId="3" fillId="0" borderId="14" xfId="5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Alignment="1">
      <alignment vertical="top"/>
    </xf>
    <xf numFmtId="0" fontId="32" fillId="2" borderId="0" xfId="5" applyFont="1" applyFill="1" applyBorder="1" applyAlignment="1" applyProtection="1">
      <alignment horizontal="center" vertical="center" wrapText="1"/>
    </xf>
    <xf numFmtId="0" fontId="3" fillId="7" borderId="2" xfId="5" applyFont="1" applyFill="1" applyBorder="1" applyAlignment="1" applyProtection="1">
      <alignment vertical="center" wrapText="1"/>
    </xf>
    <xf numFmtId="49" fontId="42" fillId="7" borderId="8" xfId="14" applyFont="1" applyFill="1" applyBorder="1" applyAlignment="1" applyProtection="1">
      <alignment horizontal="left" vertical="center"/>
    </xf>
    <xf numFmtId="49" fontId="42" fillId="7" borderId="8" xfId="14" applyFont="1" applyFill="1" applyBorder="1" applyAlignment="1" applyProtection="1">
      <alignment horizontal="left" vertical="center" indent="2"/>
    </xf>
    <xf numFmtId="49" fontId="56" fillId="7" borderId="1" xfId="14" applyFont="1" applyFill="1" applyBorder="1" applyAlignment="1" applyProtection="1">
      <alignment horizontal="center" vertical="top"/>
    </xf>
    <xf numFmtId="0" fontId="3" fillId="0" borderId="17" xfId="5" applyNumberFormat="1" applyFont="1" applyFill="1" applyBorder="1" applyAlignment="1" applyProtection="1">
      <alignment horizontal="left" vertical="top" wrapText="1"/>
    </xf>
    <xf numFmtId="0" fontId="3" fillId="0" borderId="5" xfId="5" applyFont="1" applyFill="1" applyBorder="1" applyAlignment="1" applyProtection="1">
      <alignment vertical="center" wrapText="1"/>
    </xf>
    <xf numFmtId="0" fontId="3" fillId="0" borderId="0" xfId="5" applyFont="1" applyFill="1" applyAlignment="1" applyProtection="1">
      <alignment horizontal="left" vertical="center" wrapText="1" indent="1"/>
    </xf>
    <xf numFmtId="0" fontId="15" fillId="0" borderId="0" xfId="3" applyFont="1" applyBorder="1" applyAlignment="1">
      <alignment vertical="center" wrapText="1"/>
    </xf>
    <xf numFmtId="0" fontId="0" fillId="2" borderId="2" xfId="1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50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13" xfId="5" applyFont="1" applyFill="1" applyBorder="1" applyAlignment="1" applyProtection="1">
      <alignment horizontal="center" vertical="center" wrapText="1"/>
    </xf>
    <xf numFmtId="0" fontId="0" fillId="0" borderId="13" xfId="10" applyFont="1" applyFill="1" applyBorder="1" applyAlignment="1" applyProtection="1">
      <alignment horizontal="center" vertical="center" wrapText="1"/>
    </xf>
    <xf numFmtId="0" fontId="3" fillId="2" borderId="2" xfId="5" applyFont="1" applyFill="1" applyBorder="1" applyAlignment="1" applyProtection="1">
      <alignment horizontal="center" vertical="center" wrapText="1"/>
    </xf>
    <xf numFmtId="0" fontId="3" fillId="2" borderId="8" xfId="5" applyFont="1" applyFill="1" applyBorder="1" applyAlignment="1" applyProtection="1">
      <alignment horizontal="center" vertical="center" wrapText="1"/>
    </xf>
    <xf numFmtId="0" fontId="3" fillId="2" borderId="1" xfId="5" applyFont="1" applyFill="1" applyBorder="1" applyAlignment="1" applyProtection="1">
      <alignment horizontal="center" vertical="center" wrapText="1"/>
    </xf>
    <xf numFmtId="0" fontId="3" fillId="2" borderId="17" xfId="5" applyFont="1" applyFill="1" applyBorder="1" applyAlignment="1" applyProtection="1">
      <alignment horizontal="center" vertical="center" wrapText="1"/>
    </xf>
    <xf numFmtId="0" fontId="0" fillId="0" borderId="17" xfId="10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0" fillId="0" borderId="1" xfId="10" applyFont="1" applyFill="1" applyBorder="1" applyAlignment="1" applyProtection="1">
      <alignment horizontal="center" vertical="center" wrapText="1"/>
    </xf>
    <xf numFmtId="49" fontId="37" fillId="2" borderId="8" xfId="10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left" vertical="center" wrapText="1"/>
    </xf>
    <xf numFmtId="0" fontId="39" fillId="0" borderId="3" xfId="5" applyFont="1" applyFill="1" applyBorder="1" applyAlignment="1" applyProtection="1">
      <alignment horizontal="left" vertical="center" wrapText="1"/>
    </xf>
    <xf numFmtId="0" fontId="3" fillId="0" borderId="3" xfId="5" applyFont="1" applyFill="1" applyBorder="1" applyAlignment="1" applyProtection="1">
      <alignment vertical="center" wrapText="1"/>
    </xf>
    <xf numFmtId="0" fontId="50" fillId="0" borderId="0" xfId="5" applyFont="1" applyFill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center" vertical="center" wrapText="1"/>
    </xf>
    <xf numFmtId="0" fontId="0" fillId="5" borderId="3" xfId="2" applyNumberFormat="1" applyFont="1" applyFill="1" applyBorder="1" applyAlignment="1" applyProtection="1">
      <alignment horizontal="left" vertical="center" wrapText="1"/>
      <protection locked="0"/>
    </xf>
    <xf numFmtId="49" fontId="8" fillId="6" borderId="3" xfId="2" applyNumberFormat="1" applyFill="1" applyBorder="1" applyAlignment="1" applyProtection="1">
      <alignment horizontal="left" vertical="center" wrapText="1"/>
      <protection locked="0"/>
    </xf>
    <xf numFmtId="49" fontId="0" fillId="2" borderId="13" xfId="5" applyNumberFormat="1" applyFont="1" applyFill="1" applyBorder="1" applyAlignment="1" applyProtection="1">
      <alignment horizontal="center" vertical="center" wrapText="1"/>
    </xf>
    <xf numFmtId="0" fontId="0" fillId="0" borderId="14" xfId="5" applyFont="1" applyFill="1" applyBorder="1" applyAlignment="1" applyProtection="1">
      <alignment horizontal="left" vertical="center" wrapText="1"/>
    </xf>
    <xf numFmtId="0" fontId="39" fillId="0" borderId="14" xfId="5" applyFont="1" applyFill="1" applyBorder="1" applyAlignment="1" applyProtection="1">
      <alignment horizontal="left" vertical="center" wrapText="1"/>
    </xf>
    <xf numFmtId="0" fontId="39" fillId="0" borderId="17" xfId="5" applyFont="1" applyFill="1" applyBorder="1" applyAlignment="1" applyProtection="1">
      <alignment horizontal="left" vertical="center" wrapText="1"/>
    </xf>
    <xf numFmtId="0" fontId="3" fillId="0" borderId="17" xfId="5" applyNumberFormat="1" applyFont="1" applyFill="1" applyBorder="1" applyAlignment="1" applyProtection="1">
      <alignment horizontal="left" vertical="center" wrapText="1"/>
    </xf>
    <xf numFmtId="0" fontId="51" fillId="2" borderId="12" xfId="5" applyFont="1" applyFill="1" applyBorder="1" applyAlignment="1" applyProtection="1">
      <alignment horizontal="center" vertical="top" wrapText="1"/>
    </xf>
    <xf numFmtId="49" fontId="0" fillId="2" borderId="3" xfId="5" applyNumberFormat="1" applyFont="1" applyFill="1" applyBorder="1" applyAlignment="1" applyProtection="1">
      <alignment horizontal="center" vertical="center" wrapText="1"/>
    </xf>
    <xf numFmtId="0" fontId="0" fillId="3" borderId="3" xfId="2" applyNumberFormat="1" applyFont="1" applyFill="1" applyBorder="1" applyAlignment="1" applyProtection="1">
      <alignment horizontal="left" vertical="center" wrapText="1" indent="1"/>
    </xf>
    <xf numFmtId="0" fontId="0" fillId="3" borderId="3" xfId="5" applyFont="1" applyFill="1" applyBorder="1" applyAlignment="1" applyProtection="1">
      <alignment horizontal="left" vertical="center" wrapText="1" indent="1"/>
    </xf>
    <xf numFmtId="49" fontId="0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5" borderId="3" xfId="4" applyNumberFormat="1" applyFont="1" applyFill="1" applyBorder="1" applyAlignment="1" applyProtection="1">
      <alignment horizontal="left" vertical="center" wrapText="1"/>
      <protection locked="0"/>
    </xf>
    <xf numFmtId="0" fontId="32" fillId="0" borderId="3" xfId="5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3" fillId="7" borderId="18" xfId="5" applyFont="1" applyFill="1" applyBorder="1" applyAlignment="1" applyProtection="1">
      <alignment vertical="center" wrapText="1"/>
    </xf>
    <xf numFmtId="0" fontId="3" fillId="0" borderId="3" xfId="5" applyNumberFormat="1" applyFont="1" applyFill="1" applyBorder="1" applyAlignment="1" applyProtection="1">
      <alignment vertical="top" wrapText="1"/>
    </xf>
    <xf numFmtId="4" fontId="0" fillId="5" borderId="3" xfId="2" applyNumberFormat="1" applyFont="1" applyFill="1" applyBorder="1" applyAlignment="1" applyProtection="1">
      <alignment horizontal="right" vertical="center" wrapText="1"/>
      <protection locked="0"/>
    </xf>
    <xf numFmtId="49" fontId="42" fillId="7" borderId="8" xfId="14" applyFont="1" applyFill="1" applyBorder="1" applyAlignment="1" applyProtection="1">
      <alignment horizontal="left" vertical="center" indent="3"/>
    </xf>
    <xf numFmtId="49" fontId="0" fillId="2" borderId="13" xfId="5" applyNumberFormat="1" applyFont="1" applyFill="1" applyBorder="1" applyAlignment="1" applyProtection="1">
      <alignment horizontal="center" vertical="center" wrapText="1"/>
    </xf>
    <xf numFmtId="49" fontId="0" fillId="2" borderId="14" xfId="5" applyNumberFormat="1" applyFont="1" applyFill="1" applyBorder="1" applyAlignment="1" applyProtection="1">
      <alignment horizontal="center" vertical="center" wrapText="1"/>
    </xf>
    <xf numFmtId="49" fontId="0" fillId="2" borderId="17" xfId="5" applyNumberFormat="1" applyFont="1" applyFill="1" applyBorder="1" applyAlignment="1" applyProtection="1">
      <alignment horizontal="center" vertical="center" wrapText="1"/>
    </xf>
    <xf numFmtId="49" fontId="3" fillId="0" borderId="0" xfId="14">
      <alignment vertical="top"/>
    </xf>
    <xf numFmtId="49" fontId="3" fillId="0" borderId="5" xfId="14" applyBorder="1">
      <alignment vertical="top"/>
    </xf>
    <xf numFmtId="49" fontId="28" fillId="0" borderId="0" xfId="14" applyFont="1" applyAlignment="1">
      <alignment vertical="top"/>
    </xf>
    <xf numFmtId="0" fontId="52" fillId="0" borderId="0" xfId="5" applyFont="1" applyFill="1" applyAlignment="1" applyProtection="1">
      <alignment horizontal="right" vertical="top" wrapText="1"/>
    </xf>
    <xf numFmtId="49" fontId="3" fillId="0" borderId="5" xfId="5" applyNumberFormat="1" applyFont="1" applyFill="1" applyBorder="1" applyAlignment="1" applyProtection="1">
      <alignment horizontal="center" vertical="center" wrapText="1"/>
    </xf>
    <xf numFmtId="0" fontId="3" fillId="0" borderId="5" xfId="13" applyFont="1" applyFill="1" applyBorder="1" applyAlignment="1" applyProtection="1">
      <alignment horizontal="left" vertical="center" wrapText="1" indent="2"/>
    </xf>
    <xf numFmtId="0" fontId="3" fillId="0" borderId="5" xfId="4" applyNumberFormat="1" applyFont="1" applyFill="1" applyBorder="1" applyAlignment="1" applyProtection="1">
      <alignment horizontal="left" vertical="center" wrapText="1"/>
    </xf>
    <xf numFmtId="49" fontId="3" fillId="0" borderId="5" xfId="5" applyNumberFormat="1" applyFont="1" applyFill="1" applyBorder="1" applyAlignment="1" applyProtection="1">
      <alignment vertical="center" wrapText="1"/>
    </xf>
    <xf numFmtId="0" fontId="3" fillId="0" borderId="0" xfId="5" applyNumberFormat="1" applyFont="1" applyFill="1" applyAlignment="1" applyProtection="1">
      <alignment vertical="center" wrapText="1"/>
    </xf>
    <xf numFmtId="0" fontId="15" fillId="0" borderId="0" xfId="3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49" fontId="10" fillId="0" borderId="0" xfId="5" applyNumberFormat="1" applyFont="1" applyFill="1" applyBorder="1" applyAlignment="1" applyProtection="1">
      <alignment horizontal="center" vertical="center" wrapText="1"/>
    </xf>
    <xf numFmtId="0" fontId="21" fillId="0" borderId="4" xfId="1" applyFont="1" applyFill="1" applyBorder="1" applyAlignment="1" applyProtection="1">
      <alignment horizontal="right" vertical="center" wrapText="1" indent="1"/>
    </xf>
    <xf numFmtId="0" fontId="21" fillId="0" borderId="4" xfId="0" applyNumberFormat="1" applyFont="1" applyFill="1" applyBorder="1" applyAlignment="1" applyProtection="1">
      <alignment vertical="center"/>
    </xf>
    <xf numFmtId="0" fontId="10" fillId="0" borderId="4" xfId="4" applyNumberFormat="1" applyFont="1" applyFill="1" applyBorder="1" applyAlignment="1" applyProtection="1">
      <alignment horizontal="left" vertical="center" wrapText="1" indent="1"/>
    </xf>
    <xf numFmtId="49" fontId="10" fillId="0" borderId="0" xfId="5" applyNumberFormat="1" applyFont="1" applyFill="1" applyBorder="1" applyAlignment="1" applyProtection="1">
      <alignment vertical="center" wrapText="1"/>
    </xf>
    <xf numFmtId="0" fontId="5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8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49" fontId="50" fillId="0" borderId="0" xfId="5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13" applyFont="1" applyFill="1" applyBorder="1" applyAlignment="1" applyProtection="1">
      <alignment horizontal="right" vertical="center" wrapText="1"/>
    </xf>
    <xf numFmtId="0" fontId="3" fillId="0" borderId="0" xfId="13" applyFont="1" applyFill="1" applyBorder="1" applyAlignment="1" applyProtection="1">
      <alignment horizontal="right" vertical="center" wrapText="1"/>
    </xf>
    <xf numFmtId="0" fontId="28" fillId="0" borderId="0" xfId="4" applyNumberFormat="1" applyFont="1" applyFill="1" applyBorder="1" applyAlignment="1" applyProtection="1">
      <alignment vertical="center" wrapText="1"/>
    </xf>
    <xf numFmtId="0" fontId="32" fillId="0" borderId="0" xfId="5" applyFont="1" applyFill="1" applyBorder="1" applyAlignment="1" applyProtection="1">
      <alignment horizontal="center" vertical="center" wrapText="1"/>
    </xf>
    <xf numFmtId="0" fontId="0" fillId="0" borderId="3" xfId="15" applyNumberFormat="1" applyFont="1" applyFill="1" applyBorder="1" applyAlignment="1" applyProtection="1">
      <alignment horizontal="center" vertical="center" wrapText="1"/>
    </xf>
    <xf numFmtId="0" fontId="42" fillId="7" borderId="3" xfId="0" applyFont="1" applyFill="1" applyBorder="1" applyAlignment="1" applyProtection="1">
      <alignment horizontal="center" vertical="center" textRotation="90" wrapText="1"/>
    </xf>
    <xf numFmtId="0" fontId="3" fillId="0" borderId="3" xfId="16" applyFont="1" applyFill="1" applyBorder="1" applyAlignment="1" applyProtection="1">
      <alignment horizontal="center" vertical="center" wrapText="1"/>
    </xf>
    <xf numFmtId="0" fontId="3" fillId="0" borderId="2" xfId="16" applyFont="1" applyFill="1" applyBorder="1" applyAlignment="1" applyProtection="1">
      <alignment horizontal="center" vertical="center" wrapText="1"/>
    </xf>
    <xf numFmtId="0" fontId="3" fillId="0" borderId="8" xfId="16" applyFont="1" applyFill="1" applyBorder="1" applyAlignment="1" applyProtection="1">
      <alignment horizontal="center" vertical="center" wrapText="1"/>
    </xf>
    <xf numFmtId="0" fontId="0" fillId="0" borderId="3" xfId="16" applyFont="1" applyFill="1" applyBorder="1" applyAlignment="1" applyProtection="1">
      <alignment horizontal="center" vertical="center" wrapText="1"/>
    </xf>
    <xf numFmtId="0" fontId="3" fillId="0" borderId="3" xfId="16" applyFont="1" applyFill="1" applyBorder="1" applyAlignment="1" applyProtection="1">
      <alignment horizontal="center" vertical="center" wrapText="1"/>
    </xf>
    <xf numFmtId="0" fontId="0" fillId="0" borderId="3" xfId="13" applyFont="1" applyFill="1" applyBorder="1" applyAlignment="1" applyProtection="1">
      <alignment horizontal="center" vertical="center" wrapText="1"/>
    </xf>
    <xf numFmtId="0" fontId="0" fillId="0" borderId="3" xfId="13" applyFont="1" applyFill="1" applyBorder="1" applyAlignment="1" applyProtection="1">
      <alignment horizontal="center" vertical="center" wrapText="1"/>
    </xf>
    <xf numFmtId="0" fontId="58" fillId="2" borderId="0" xfId="5" applyFont="1" applyFill="1" applyBorder="1" applyAlignment="1" applyProtection="1">
      <alignment vertical="center" wrapText="1"/>
    </xf>
    <xf numFmtId="49" fontId="37" fillId="2" borderId="5" xfId="10" applyNumberFormat="1" applyFont="1" applyFill="1" applyBorder="1" applyAlignment="1" applyProtection="1">
      <alignment horizontal="center" vertical="center" wrapText="1"/>
    </xf>
    <xf numFmtId="0" fontId="28" fillId="2" borderId="0" xfId="10" applyNumberFormat="1" applyFont="1" applyFill="1" applyBorder="1" applyAlignment="1" applyProtection="1">
      <alignment horizontal="center" vertical="center" wrapText="1"/>
    </xf>
    <xf numFmtId="0" fontId="37" fillId="2" borderId="5" xfId="10" applyNumberFormat="1" applyFont="1" applyFill="1" applyBorder="1" applyAlignment="1" applyProtection="1">
      <alignment horizontal="center" vertical="center" wrapText="1"/>
    </xf>
    <xf numFmtId="0" fontId="37" fillId="2" borderId="5" xfId="10" applyNumberFormat="1" applyFont="1" applyFill="1" applyBorder="1" applyAlignment="1" applyProtection="1">
      <alignment horizontal="center" vertical="center" wrapText="1"/>
    </xf>
    <xf numFmtId="0" fontId="28" fillId="2" borderId="5" xfId="10" applyNumberFormat="1" applyFont="1" applyFill="1" applyBorder="1" applyAlignment="1" applyProtection="1">
      <alignment horizontal="center" vertical="center" wrapText="1"/>
    </xf>
    <xf numFmtId="0" fontId="28" fillId="0" borderId="0" xfId="5" applyFont="1" applyFill="1" applyBorder="1" applyAlignment="1" applyProtection="1">
      <alignment horizontal="center" vertical="center" wrapText="1"/>
    </xf>
    <xf numFmtId="0" fontId="28" fillId="0" borderId="0" xfId="5" applyFont="1" applyFill="1" applyBorder="1" applyAlignment="1" applyProtection="1">
      <alignment vertical="center" wrapText="1"/>
    </xf>
    <xf numFmtId="49" fontId="28" fillId="0" borderId="0" xfId="5" applyNumberFormat="1" applyFont="1" applyFill="1" applyBorder="1" applyAlignment="1" applyProtection="1">
      <alignment vertical="center" wrapText="1"/>
    </xf>
    <xf numFmtId="0" fontId="28" fillId="0" borderId="0" xfId="5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3" fillId="2" borderId="3" xfId="5" applyNumberFormat="1" applyFont="1" applyFill="1" applyBorder="1" applyAlignment="1" applyProtection="1">
      <alignment horizontal="left" vertical="center" wrapText="1"/>
    </xf>
    <xf numFmtId="0" fontId="3" fillId="0" borderId="3" xfId="13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4" fillId="2" borderId="0" xfId="5" applyFont="1" applyFill="1" applyBorder="1" applyAlignment="1" applyProtection="1">
      <alignment horizontal="center" vertical="center" wrapText="1"/>
    </xf>
    <xf numFmtId="0" fontId="3" fillId="2" borderId="3" xfId="5" applyNumberFormat="1" applyFont="1" applyFill="1" applyBorder="1" applyAlignment="1" applyProtection="1">
      <alignment horizontal="left" vertical="center" wrapText="1" indent="1"/>
    </xf>
    <xf numFmtId="0" fontId="32" fillId="0" borderId="0" xfId="5" applyFont="1" applyFill="1" applyBorder="1" applyAlignment="1" applyProtection="1">
      <alignment vertical="center" wrapText="1"/>
    </xf>
    <xf numFmtId="0" fontId="3" fillId="2" borderId="3" xfId="5" applyNumberFormat="1" applyFont="1" applyFill="1" applyBorder="1" applyAlignment="1" applyProtection="1">
      <alignment horizontal="left" vertical="center" wrapText="1" indent="2"/>
    </xf>
    <xf numFmtId="0" fontId="3" fillId="2" borderId="3" xfId="5" applyNumberFormat="1" applyFont="1" applyFill="1" applyBorder="1" applyAlignment="1" applyProtection="1">
      <alignment horizontal="left" vertical="center" wrapText="1" indent="3"/>
    </xf>
    <xf numFmtId="49" fontId="3" fillId="6" borderId="3" xfId="4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/>
    </xf>
    <xf numFmtId="0" fontId="3" fillId="2" borderId="3" xfId="5" applyNumberFormat="1" applyFont="1" applyFill="1" applyBorder="1" applyAlignment="1" applyProtection="1">
      <alignment horizontal="left" vertical="center" wrapText="1" indent="4"/>
    </xf>
    <xf numFmtId="0" fontId="3" fillId="5" borderId="3" xfId="5" applyNumberFormat="1" applyFont="1" applyFill="1" applyBorder="1" applyAlignment="1" applyProtection="1">
      <alignment horizontal="left" vertical="center" wrapText="1"/>
      <protection locked="0"/>
    </xf>
    <xf numFmtId="49" fontId="3" fillId="6" borderId="3" xfId="5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0" borderId="3" xfId="2" applyNumberFormat="1" applyFont="1" applyFill="1" applyBorder="1" applyAlignment="1" applyProtection="1">
      <alignment horizontal="right" vertical="center" wrapText="1"/>
    </xf>
    <xf numFmtId="4" fontId="3" fillId="5" borderId="3" xfId="2" applyNumberFormat="1" applyFont="1" applyFill="1" applyBorder="1" applyAlignment="1" applyProtection="1">
      <alignment horizontal="right" vertical="center" wrapText="1"/>
      <protection locked="0"/>
    </xf>
    <xf numFmtId="49" fontId="0" fillId="5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4" applyNumberFormat="1" applyFont="1" applyFill="1" applyBorder="1" applyAlignment="1" applyProtection="1">
      <alignment horizontal="center" vertical="center" wrapText="1"/>
    </xf>
    <xf numFmtId="0" fontId="3" fillId="2" borderId="3" xfId="5" applyFont="1" applyFill="1" applyBorder="1" applyAlignment="1" applyProtection="1">
      <alignment vertical="center" wrapText="1"/>
    </xf>
    <xf numFmtId="49" fontId="3" fillId="7" borderId="3" xfId="5" applyNumberFormat="1" applyFont="1" applyFill="1" applyBorder="1" applyAlignment="1" applyProtection="1">
      <alignment horizontal="left" vertical="center" wrapText="1"/>
    </xf>
    <xf numFmtId="0" fontId="3" fillId="0" borderId="3" xfId="5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4" fontId="28" fillId="0" borderId="3" xfId="2" applyNumberFormat="1" applyFont="1" applyFill="1" applyBorder="1" applyAlignment="1" applyProtection="1">
      <alignment horizontal="center" vertical="center" wrapText="1"/>
    </xf>
    <xf numFmtId="49" fontId="39" fillId="5" borderId="3" xfId="4" applyNumberFormat="1" applyFont="1" applyFill="1" applyBorder="1" applyAlignment="1" applyProtection="1">
      <alignment horizontal="center" vertical="center" wrapText="1"/>
      <protection locked="0"/>
    </xf>
    <xf numFmtId="0" fontId="59" fillId="7" borderId="2" xfId="0" applyFont="1" applyFill="1" applyBorder="1" applyAlignment="1" applyProtection="1">
      <alignment horizontal="center" vertical="center"/>
    </xf>
    <xf numFmtId="0" fontId="42" fillId="7" borderId="8" xfId="0" applyFont="1" applyFill="1" applyBorder="1" applyAlignment="1" applyProtection="1">
      <alignment horizontal="left" vertical="center" indent="6"/>
    </xf>
    <xf numFmtId="49" fontId="39" fillId="7" borderId="8" xfId="4" applyNumberFormat="1" applyFont="1" applyFill="1" applyBorder="1" applyAlignment="1" applyProtection="1">
      <alignment horizontal="center" vertical="center" wrapText="1"/>
    </xf>
    <xf numFmtId="0" fontId="59" fillId="7" borderId="8" xfId="0" applyFont="1" applyFill="1" applyBorder="1" applyAlignment="1" applyProtection="1">
      <alignment horizontal="left" vertical="center"/>
    </xf>
    <xf numFmtId="49" fontId="0" fillId="7" borderId="8" xfId="4" applyNumberFormat="1" applyFont="1" applyFill="1" applyBorder="1" applyAlignment="1" applyProtection="1">
      <alignment horizontal="center" vertical="center" wrapText="1"/>
    </xf>
    <xf numFmtId="49" fontId="3" fillId="7" borderId="1" xfId="4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top"/>
    </xf>
    <xf numFmtId="0" fontId="3" fillId="0" borderId="0" xfId="0" applyFont="1" applyBorder="1" applyAlignment="1">
      <alignment vertical="top"/>
    </xf>
    <xf numFmtId="0" fontId="42" fillId="7" borderId="8" xfId="0" applyFont="1" applyFill="1" applyBorder="1" applyAlignment="1" applyProtection="1">
      <alignment horizontal="left" vertical="center" indent="5"/>
    </xf>
    <xf numFmtId="0" fontId="28" fillId="0" borderId="0" xfId="0" applyFont="1" applyAlignment="1">
      <alignment vertical="top"/>
    </xf>
    <xf numFmtId="0" fontId="3" fillId="5" borderId="2" xfId="5" applyNumberFormat="1" applyFont="1" applyFill="1" applyBorder="1" applyAlignment="1" applyProtection="1">
      <alignment horizontal="left" vertical="center" wrapText="1"/>
      <protection locked="0"/>
    </xf>
    <xf numFmtId="0" fontId="3" fillId="5" borderId="8" xfId="5" applyNumberFormat="1" applyFont="1" applyFill="1" applyBorder="1" applyAlignment="1" applyProtection="1">
      <alignment horizontal="left" vertical="center" wrapText="1"/>
      <protection locked="0"/>
    </xf>
    <xf numFmtId="0" fontId="3" fillId="5" borderId="1" xfId="5" applyNumberFormat="1" applyFont="1" applyFill="1" applyBorder="1" applyAlignment="1" applyProtection="1">
      <alignment horizontal="left" vertical="center" wrapText="1"/>
      <protection locked="0"/>
    </xf>
    <xf numFmtId="49" fontId="3" fillId="6" borderId="13" xfId="5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17" xfId="5" applyNumberFormat="1" applyFont="1" applyFill="1" applyBorder="1" applyAlignment="1" applyProtection="1">
      <alignment horizontal="left" vertical="center" wrapText="1" indent="6"/>
    </xf>
    <xf numFmtId="0" fontId="51" fillId="0" borderId="0" xfId="0" applyFont="1" applyBorder="1" applyAlignment="1">
      <alignment vertical="top"/>
    </xf>
    <xf numFmtId="0" fontId="59" fillId="7" borderId="18" xfId="0" applyFont="1" applyFill="1" applyBorder="1" applyAlignment="1" applyProtection="1">
      <alignment horizontal="center" vertical="center"/>
    </xf>
    <xf numFmtId="0" fontId="42" fillId="7" borderId="4" xfId="0" applyFont="1" applyFill="1" applyBorder="1" applyAlignment="1" applyProtection="1">
      <alignment horizontal="left" vertical="center" indent="4"/>
    </xf>
    <xf numFmtId="49" fontId="39" fillId="7" borderId="4" xfId="4" applyNumberFormat="1" applyFont="1" applyFill="1" applyBorder="1" applyAlignment="1" applyProtection="1">
      <alignment horizontal="center" vertical="center" wrapText="1"/>
    </xf>
    <xf numFmtId="0" fontId="59" fillId="7" borderId="4" xfId="0" applyFont="1" applyFill="1" applyBorder="1" applyAlignment="1" applyProtection="1">
      <alignment horizontal="left" vertical="center"/>
    </xf>
    <xf numFmtId="49" fontId="0" fillId="7" borderId="4" xfId="4" applyNumberFormat="1" applyFont="1" applyFill="1" applyBorder="1" applyAlignment="1" applyProtection="1">
      <alignment horizontal="center" vertical="center" wrapText="1"/>
    </xf>
    <xf numFmtId="49" fontId="3" fillId="7" borderId="4" xfId="4" applyNumberFormat="1" applyFont="1" applyFill="1" applyBorder="1" applyAlignment="1" applyProtection="1">
      <alignment horizontal="center" vertical="center" wrapText="1"/>
    </xf>
    <xf numFmtId="49" fontId="3" fillId="7" borderId="19" xfId="4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Alignment="1" applyProtection="1">
      <alignment vertical="center"/>
    </xf>
    <xf numFmtId="0" fontId="42" fillId="7" borderId="8" xfId="0" applyFont="1" applyFill="1" applyBorder="1" applyAlignment="1" applyProtection="1">
      <alignment horizontal="left" vertical="center" indent="3"/>
    </xf>
    <xf numFmtId="0" fontId="42" fillId="7" borderId="8" xfId="0" applyFont="1" applyFill="1" applyBorder="1" applyAlignment="1" applyProtection="1">
      <alignment horizontal="left" vertical="center" indent="2"/>
    </xf>
    <xf numFmtId="0" fontId="55" fillId="0" borderId="0" xfId="5" applyFont="1" applyFill="1" applyAlignment="1" applyProtection="1">
      <alignment horizontal="right" vertical="top" wrapText="1"/>
    </xf>
  </cellXfs>
  <cellStyles count="17">
    <cellStyle name="Гиперссылка" xfId="2" builtinId="8"/>
    <cellStyle name="Заголовок" xfId="6"/>
    <cellStyle name="ЗаголовокСтолбца" xfId="10"/>
    <cellStyle name="Значение" xfId="7"/>
    <cellStyle name="Обычный" xfId="0" builtinId="0"/>
    <cellStyle name="Обычный 10" xfId="14"/>
    <cellStyle name="Обычный 14" xfId="15"/>
    <cellStyle name="Обычный 15" xfId="12"/>
    <cellStyle name="Обычный 3" xfId="9"/>
    <cellStyle name="Обычный 3 2" xfId="11"/>
    <cellStyle name="Обычный_BALANCE.WARM.2007YEAR(FACT)" xfId="16"/>
    <cellStyle name="Обычный_JKH.OPEN.INFO.HVS(v3.5)_цены161210" xfId="13"/>
    <cellStyle name="Обычный_razrabotka_sablonov_po_WKU" xfId="8"/>
    <cellStyle name="Обычный_SIMPLE_1_massive2" xfId="1"/>
    <cellStyle name="Обычный_ЖКУ_проект3" xfId="4"/>
    <cellStyle name="Обычный_Мониторинг инвестиций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561975</xdr:colOff>
      <xdr:row>10</xdr:row>
      <xdr:rowOff>190500</xdr:rowOff>
    </xdr:to>
    <xdr:pic macro="[1]!modInfo.MainSheetHelp">
      <xdr:nvPicPr>
        <xdr:cNvPr id="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028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561975</xdr:colOff>
      <xdr:row>8</xdr:row>
      <xdr:rowOff>190500</xdr:rowOff>
    </xdr:to>
    <xdr:pic macro="[1]!modInfo.MainSheetHelp">
      <xdr:nvPicPr>
        <xdr:cNvPr id="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676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561975</xdr:colOff>
      <xdr:row>13</xdr:row>
      <xdr:rowOff>190500</xdr:rowOff>
    </xdr:to>
    <xdr:pic macro="[1]!modInfo.MainSheetHelp">
      <xdr:nvPicPr>
        <xdr:cNvPr id="4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800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561975</xdr:colOff>
      <xdr:row>27</xdr:row>
      <xdr:rowOff>190500</xdr:rowOff>
    </xdr:to>
    <xdr:pic macro="[1]!modInfo.MainSheetHelp">
      <xdr:nvPicPr>
        <xdr:cNvPr id="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562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190500</xdr:rowOff>
    </xdr:to>
    <xdr:pic macro="[1]!modList00.CreatePrintedForm">
      <xdr:nvPicPr>
        <xdr:cNvPr id="6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1]!modList00.cmdOrganizationChoice_Click_Handler" textlink="">
      <xdr:nvSpPr>
        <xdr:cNvPr id="7" name="cmdOrgChoice"/>
        <xdr:cNvSpPr>
          <a:spLocks noChangeArrowheads="1"/>
        </xdr:cNvSpPr>
      </xdr:nvSpPr>
      <xdr:spPr bwMode="auto">
        <a:xfrm>
          <a:off x="3800475" y="41148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314325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7222671" y="3292929"/>
          <a:ext cx="190500" cy="38236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22671" y="4272643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9</xdr:row>
      <xdr:rowOff>9525</xdr:rowOff>
    </xdr:to>
    <xdr:pic macro="[1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9</xdr:row>
      <xdr:rowOff>9525</xdr:rowOff>
    </xdr:to>
    <xdr:pic macro="[1]!modInfo.MainSheetHelp"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9</xdr:row>
      <xdr:rowOff>9525</xdr:rowOff>
    </xdr:to>
    <xdr:pic macro="[1]!modInfo.MainSheetHelp"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0668000" y="9525"/>
          <a:ext cx="190500" cy="3429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17</xdr:row>
      <xdr:rowOff>0</xdr:rowOff>
    </xdr:to>
    <xdr:pic macro="[1]!modInfo.MainSheetHelp">
      <xdr:nvPicPr>
        <xdr:cNvPr id="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17</xdr:row>
      <xdr:rowOff>0</xdr:rowOff>
    </xdr:to>
    <xdr:pic macro="[1]!modInfo.MainSheetHelp">
      <xdr:nvPicPr>
        <xdr:cNvPr id="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17</xdr:row>
      <xdr:rowOff>0</xdr:rowOff>
    </xdr:to>
    <xdr:pic macro="[1]!modInfo.MainSheetHelp">
      <xdr:nvPicPr>
        <xdr:cNvPr id="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1]!modList02.cmdDoIt_Click_Handler" textlink="">
      <xdr:nvSpPr>
        <xdr:cNvPr id="8" name="cmdCreateSheets" hidden="1"/>
        <xdr:cNvSpPr>
          <a:spLocks noChangeArrowheads="1"/>
        </xdr:cNvSpPr>
      </xdr:nvSpPr>
      <xdr:spPr bwMode="auto">
        <a:xfrm>
          <a:off x="685801" y="2628902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40</xdr:row>
      <xdr:rowOff>0</xdr:rowOff>
    </xdr:from>
    <xdr:to>
      <xdr:col>9</xdr:col>
      <xdr:colOff>228600</xdr:colOff>
      <xdr:row>40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39100" y="14732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38100</xdr:colOff>
      <xdr:row>27</xdr:row>
      <xdr:rowOff>0</xdr:rowOff>
    </xdr:from>
    <xdr:to>
      <xdr:col>98</xdr:col>
      <xdr:colOff>228600</xdr:colOff>
      <xdr:row>30</xdr:row>
      <xdr:rowOff>9525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6127194" y="5405438"/>
          <a:ext cx="190500" cy="18811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98</xdr:col>
      <xdr:colOff>0</xdr:colOff>
      <xdr:row>3</xdr:row>
      <xdr:rowOff>9525</xdr:rowOff>
    </xdr:from>
    <xdr:to>
      <xdr:col>98</xdr:col>
      <xdr:colOff>190500</xdr:colOff>
      <xdr:row>4</xdr:row>
      <xdr:rowOff>171450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6089094" y="9525"/>
          <a:ext cx="190500" cy="3405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171450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84631" y="9525"/>
          <a:ext cx="190500" cy="3405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32</xdr:row>
      <xdr:rowOff>0</xdr:rowOff>
    </xdr:from>
    <xdr:to>
      <xdr:col>100</xdr:col>
      <xdr:colOff>228600</xdr:colOff>
      <xdr:row>32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4152006" y="5965031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32</xdr:row>
      <xdr:rowOff>0</xdr:rowOff>
    </xdr:from>
    <xdr:to>
      <xdr:col>100</xdr:col>
      <xdr:colOff>228600</xdr:colOff>
      <xdr:row>32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4152006" y="5965031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32</xdr:row>
      <xdr:rowOff>0</xdr:rowOff>
    </xdr:from>
    <xdr:to>
      <xdr:col>100</xdr:col>
      <xdr:colOff>228600</xdr:colOff>
      <xdr:row>32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4152006" y="5965031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1732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53</xdr:col>
      <xdr:colOff>38100</xdr:colOff>
      <xdr:row>3</xdr:row>
      <xdr:rowOff>9525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24267319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67</xdr:col>
      <xdr:colOff>38100</xdr:colOff>
      <xdr:row>3</xdr:row>
      <xdr:rowOff>9525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31208663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81</xdr:col>
      <xdr:colOff>38100</xdr:colOff>
      <xdr:row>3</xdr:row>
      <xdr:rowOff>9525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38150006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95</xdr:col>
      <xdr:colOff>38100</xdr:colOff>
      <xdr:row>3</xdr:row>
      <xdr:rowOff>9525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450913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100</xdr:col>
      <xdr:colOff>38100</xdr:colOff>
      <xdr:row>27</xdr:row>
      <xdr:rowOff>0</xdr:rowOff>
    </xdr:from>
    <xdr:to>
      <xdr:col>100</xdr:col>
      <xdr:colOff>228600</xdr:colOff>
      <xdr:row>27</xdr:row>
      <xdr:rowOff>0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54152006" y="5405438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G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  <definedName name="modList02.cmdDoIt_Click_Handler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Курганская область</v>
          </cell>
        </row>
        <row r="15">
          <cell r="F15" t="str">
            <v>06.05.2020</v>
          </cell>
        </row>
        <row r="19">
          <cell r="F19" t="str">
            <v>30.04.2020</v>
          </cell>
        </row>
        <row r="20">
          <cell r="F20" t="str">
            <v>№221Т</v>
          </cell>
        </row>
      </sheetData>
      <sheetData sheetId="5">
        <row r="13">
          <cell r="H13" t="str">
            <v>город Шадринск</v>
          </cell>
        </row>
        <row r="14">
          <cell r="R14" t="str">
            <v>город Шадринск (37705000)</v>
          </cell>
        </row>
      </sheetData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F21" t="str">
            <v>Горячее водоснабжение</v>
          </cell>
          <cell r="J21" t="str">
            <v>Тариф на горячую воду</v>
          </cell>
          <cell r="N21" t="str">
            <v>город Шадринск, город Шадринск (37705000);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P2" t="str">
            <v>первичное раскрытие информации</v>
          </cell>
          <cell r="R2" t="str">
            <v>организации-перепродавцы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P3" t="str">
            <v>изменения в раскрытой ранее информации</v>
          </cell>
          <cell r="R3" t="str">
            <v>бюджетные организации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>
        <row r="3">
          <cell r="B3" t="str">
            <v>город Шадринск, город Шадринск (37705000);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D1" zoomScale="70" zoomScaleNormal="70" workbookViewId="0">
      <selection activeCell="F38" sqref="F38:F44"/>
    </sheetView>
  </sheetViews>
  <sheetFormatPr defaultRowHeight="11.25"/>
  <cols>
    <col min="1" max="1" width="10.7109375" style="11" hidden="1" customWidth="1"/>
    <col min="2" max="2" width="10.7109375" style="6" hidden="1" customWidth="1"/>
    <col min="3" max="3" width="3.7109375" style="12" hidden="1" customWidth="1"/>
    <col min="4" max="4" width="1.7109375" style="13" customWidth="1"/>
    <col min="5" max="5" width="55.28515625" style="13" customWidth="1"/>
    <col min="6" max="6" width="50.7109375" style="13" customWidth="1"/>
    <col min="7" max="7" width="3.7109375" style="87" customWidth="1"/>
    <col min="8" max="8" width="9.140625" style="13"/>
    <col min="9" max="9" width="9.140625" style="30"/>
    <col min="10" max="10" width="30" style="13" customWidth="1"/>
    <col min="11" max="16384" width="9.140625" style="13"/>
  </cols>
  <sheetData>
    <row r="1" spans="1:12" s="3" customFormat="1" ht="3" customHeight="1">
      <c r="A1" s="1"/>
      <c r="B1" s="2"/>
      <c r="F1" s="3">
        <v>26415765</v>
      </c>
      <c r="G1" s="4"/>
      <c r="I1" s="4"/>
    </row>
    <row r="2" spans="1:12" s="7" customFormat="1" ht="15">
      <c r="A2" s="5"/>
      <c r="B2" s="6"/>
      <c r="E2" s="8" t="s">
        <v>38</v>
      </c>
      <c r="F2" s="9"/>
      <c r="G2" s="10"/>
      <c r="H2" s="10"/>
      <c r="I2" s="10"/>
      <c r="J2" s="10"/>
      <c r="K2" s="10"/>
      <c r="L2" s="10"/>
    </row>
    <row r="3" spans="1:12" ht="15">
      <c r="E3" s="14" t="s">
        <v>39</v>
      </c>
      <c r="F3" s="9"/>
      <c r="G3" s="15"/>
      <c r="H3" s="15"/>
      <c r="I3" s="15"/>
      <c r="J3" s="15"/>
      <c r="K3" s="15"/>
      <c r="L3" s="16"/>
    </row>
    <row r="4" spans="1:12" s="24" customFormat="1" ht="6">
      <c r="A4" s="17"/>
      <c r="B4" s="18"/>
      <c r="C4" s="19"/>
      <c r="D4" s="20"/>
      <c r="E4" s="21"/>
      <c r="F4" s="22"/>
      <c r="G4" s="23"/>
      <c r="I4" s="25"/>
    </row>
    <row r="5" spans="1:12" ht="48" customHeight="1">
      <c r="D5" s="26"/>
      <c r="E5" s="27" t="s">
        <v>0</v>
      </c>
      <c r="F5" s="28"/>
      <c r="G5" s="29"/>
      <c r="J5" s="31"/>
    </row>
    <row r="6" spans="1:12" s="24" customFormat="1" ht="6">
      <c r="A6" s="17"/>
      <c r="B6" s="18"/>
      <c r="C6" s="19"/>
      <c r="D6" s="20"/>
      <c r="E6" s="32"/>
      <c r="F6" s="33"/>
      <c r="G6" s="34"/>
      <c r="I6" s="25"/>
    </row>
    <row r="7" spans="1:12" ht="27">
      <c r="D7" s="26"/>
      <c r="E7" s="35" t="s">
        <v>1</v>
      </c>
      <c r="F7" s="36" t="s">
        <v>2</v>
      </c>
      <c r="G7" s="37"/>
    </row>
    <row r="8" spans="1:12" s="24" customFormat="1" ht="6">
      <c r="A8" s="17"/>
      <c r="B8" s="18"/>
      <c r="C8" s="19"/>
      <c r="D8" s="20"/>
      <c r="E8" s="38"/>
      <c r="F8" s="39"/>
      <c r="G8" s="20"/>
      <c r="I8" s="25"/>
    </row>
    <row r="9" spans="1:12" ht="27">
      <c r="D9" s="26"/>
      <c r="E9" s="35" t="s">
        <v>3</v>
      </c>
      <c r="F9" s="40" t="s">
        <v>4</v>
      </c>
      <c r="G9" s="41"/>
    </row>
    <row r="10" spans="1:12" s="24" customFormat="1" ht="6">
      <c r="A10" s="42"/>
      <c r="B10" s="18"/>
      <c r="C10" s="19"/>
      <c r="D10" s="43"/>
      <c r="E10" s="32"/>
      <c r="F10" s="44"/>
      <c r="G10" s="45"/>
      <c r="I10" s="25"/>
    </row>
    <row r="11" spans="1:12" ht="27">
      <c r="A11" s="46"/>
      <c r="D11" s="26"/>
      <c r="E11" s="47" t="s">
        <v>5</v>
      </c>
      <c r="F11" s="48" t="s">
        <v>6</v>
      </c>
      <c r="G11" s="49"/>
    </row>
    <row r="12" spans="1:12" ht="27">
      <c r="D12" s="26"/>
      <c r="E12" s="47" t="s">
        <v>7</v>
      </c>
      <c r="F12" s="48" t="s">
        <v>8</v>
      </c>
      <c r="G12" s="41"/>
    </row>
    <row r="13" spans="1:12" s="24" customFormat="1" ht="6">
      <c r="A13" s="42"/>
      <c r="B13" s="18"/>
      <c r="C13" s="19"/>
      <c r="D13" s="43"/>
      <c r="E13" s="32"/>
      <c r="F13" s="44"/>
      <c r="G13" s="45"/>
      <c r="I13" s="25"/>
    </row>
    <row r="14" spans="1:12" ht="27">
      <c r="D14" s="26"/>
      <c r="E14" s="47" t="s">
        <v>9</v>
      </c>
      <c r="F14" s="50" t="s">
        <v>10</v>
      </c>
      <c r="G14" s="41"/>
    </row>
    <row r="15" spans="1:12" ht="30" hidden="1">
      <c r="D15" s="26"/>
      <c r="E15" s="47" t="s">
        <v>11</v>
      </c>
      <c r="F15" s="51" t="s">
        <v>12</v>
      </c>
      <c r="G15" s="41"/>
    </row>
    <row r="16" spans="1:12" ht="30" hidden="1">
      <c r="D16" s="26"/>
      <c r="E16" s="47" t="s">
        <v>13</v>
      </c>
      <c r="F16" s="51"/>
      <c r="G16" s="41"/>
    </row>
    <row r="17" spans="1:9">
      <c r="A17" s="52"/>
      <c r="D17" s="53"/>
      <c r="E17" s="35"/>
      <c r="F17" s="54" t="s">
        <v>14</v>
      </c>
      <c r="G17" s="55"/>
    </row>
    <row r="18" spans="1:9" s="61" customFormat="1" ht="5.25">
      <c r="A18" s="56"/>
      <c r="B18" s="2"/>
      <c r="C18" s="57"/>
      <c r="D18" s="58"/>
      <c r="E18" s="59"/>
      <c r="F18" s="60"/>
      <c r="G18" s="58"/>
      <c r="I18" s="4"/>
    </row>
    <row r="19" spans="1:9" ht="27">
      <c r="D19" s="26"/>
      <c r="E19" s="47" t="s">
        <v>15</v>
      </c>
      <c r="F19" s="62" t="s">
        <v>16</v>
      </c>
      <c r="G19" s="41"/>
    </row>
    <row r="20" spans="1:9" ht="27">
      <c r="D20" s="26"/>
      <c r="E20" s="47" t="s">
        <v>17</v>
      </c>
      <c r="F20" s="50" t="s">
        <v>18</v>
      </c>
      <c r="G20" s="41"/>
    </row>
    <row r="21" spans="1:9" s="24" customFormat="1" ht="6">
      <c r="A21" s="17"/>
      <c r="B21" s="18"/>
      <c r="C21" s="19"/>
      <c r="D21" s="20"/>
      <c r="E21" s="38"/>
      <c r="F21" s="63"/>
      <c r="G21" s="20"/>
      <c r="I21" s="25"/>
    </row>
    <row r="22" spans="1:9">
      <c r="A22" s="52"/>
      <c r="D22" s="53"/>
      <c r="E22" s="35"/>
      <c r="F22" s="54" t="s">
        <v>19</v>
      </c>
      <c r="G22" s="55"/>
    </row>
    <row r="23" spans="1:9" s="61" customFormat="1" ht="5.25">
      <c r="A23" s="56"/>
      <c r="B23" s="2"/>
      <c r="C23" s="57"/>
      <c r="D23" s="58"/>
      <c r="E23" s="59"/>
      <c r="F23" s="60"/>
      <c r="G23" s="58"/>
      <c r="I23" s="4"/>
    </row>
    <row r="24" spans="1:9" ht="27" hidden="1">
      <c r="D24" s="26"/>
      <c r="E24" s="47" t="s">
        <v>20</v>
      </c>
      <c r="F24" s="51"/>
      <c r="G24" s="41"/>
    </row>
    <row r="25" spans="1:9" ht="27" hidden="1">
      <c r="D25" s="26"/>
      <c r="E25" s="47" t="s">
        <v>21</v>
      </c>
      <c r="F25" s="64"/>
      <c r="G25" s="41"/>
    </row>
    <row r="26" spans="1:9" s="24" customFormat="1" ht="6">
      <c r="A26" s="17"/>
      <c r="B26" s="18"/>
      <c r="C26" s="19"/>
      <c r="D26" s="20"/>
      <c r="E26" s="38"/>
      <c r="F26" s="63"/>
      <c r="G26" s="20"/>
      <c r="I26" s="25"/>
    </row>
    <row r="27" spans="1:9" s="24" customFormat="1" ht="6">
      <c r="A27" s="42"/>
      <c r="B27" s="18"/>
      <c r="C27" s="19"/>
      <c r="D27" s="43"/>
      <c r="E27" s="32"/>
      <c r="F27" s="44"/>
      <c r="G27" s="45"/>
      <c r="I27" s="25"/>
    </row>
    <row r="28" spans="1:9" ht="30">
      <c r="D28" s="26"/>
      <c r="E28" s="47" t="s">
        <v>22</v>
      </c>
      <c r="F28" s="40" t="s">
        <v>4</v>
      </c>
      <c r="G28" s="41"/>
    </row>
    <row r="29" spans="1:9" ht="27">
      <c r="C29" s="65"/>
      <c r="D29" s="66"/>
      <c r="E29" s="67" t="s">
        <v>23</v>
      </c>
      <c r="F29" s="68" t="s">
        <v>40</v>
      </c>
      <c r="G29" s="69"/>
    </row>
    <row r="30" spans="1:9" ht="27">
      <c r="C30" s="65"/>
      <c r="D30" s="66"/>
      <c r="E30" s="70" t="s">
        <v>24</v>
      </c>
      <c r="F30" s="64"/>
      <c r="G30" s="69"/>
    </row>
    <row r="31" spans="1:9" ht="27">
      <c r="C31" s="65"/>
      <c r="D31" s="66"/>
      <c r="E31" s="67" t="s">
        <v>25</v>
      </c>
      <c r="F31" s="68" t="s">
        <v>41</v>
      </c>
      <c r="G31" s="69"/>
    </row>
    <row r="32" spans="1:9" ht="27">
      <c r="C32" s="65"/>
      <c r="D32" s="66"/>
      <c r="E32" s="67" t="s">
        <v>26</v>
      </c>
      <c r="F32" s="68" t="s">
        <v>42</v>
      </c>
      <c r="G32" s="69"/>
      <c r="H32" s="71"/>
    </row>
    <row r="33" spans="1:9" s="24" customFormat="1" ht="6">
      <c r="A33" s="42"/>
      <c r="B33" s="18"/>
      <c r="C33" s="19"/>
      <c r="D33" s="43"/>
      <c r="E33" s="32"/>
      <c r="F33" s="44"/>
      <c r="G33" s="45"/>
      <c r="I33" s="25"/>
    </row>
    <row r="34" spans="1:9" ht="27">
      <c r="A34" s="52"/>
      <c r="D34" s="53"/>
      <c r="E34" s="47" t="s">
        <v>27</v>
      </c>
      <c r="F34" s="72" t="s">
        <v>28</v>
      </c>
      <c r="G34" s="49"/>
    </row>
    <row r="35" spans="1:9" s="24" customFormat="1" ht="6">
      <c r="A35" s="17"/>
      <c r="B35" s="18"/>
      <c r="C35" s="19"/>
      <c r="D35" s="20"/>
      <c r="E35" s="38"/>
      <c r="F35" s="39"/>
      <c r="G35" s="20"/>
      <c r="I35" s="25"/>
    </row>
    <row r="36" spans="1:9" s="24" customFormat="1" ht="6">
      <c r="A36" s="17"/>
      <c r="B36" s="18"/>
      <c r="C36" s="19"/>
      <c r="D36" s="20"/>
      <c r="E36" s="38"/>
      <c r="F36" s="73"/>
      <c r="G36" s="20"/>
      <c r="I36" s="25"/>
    </row>
    <row r="37" spans="1:9" s="24" customFormat="1" ht="6">
      <c r="A37" s="42"/>
      <c r="B37" s="18"/>
      <c r="C37" s="19"/>
      <c r="D37" s="43"/>
      <c r="E37" s="32"/>
      <c r="F37" s="44"/>
      <c r="G37" s="45"/>
      <c r="I37" s="25"/>
    </row>
    <row r="38" spans="1:9" ht="27">
      <c r="A38" s="74"/>
      <c r="B38" s="75"/>
      <c r="D38" s="76"/>
      <c r="E38" s="77" t="s">
        <v>29</v>
      </c>
      <c r="F38" s="50" t="s">
        <v>30</v>
      </c>
      <c r="G38" s="49"/>
    </row>
    <row r="39" spans="1:9" ht="27">
      <c r="A39" s="74"/>
      <c r="B39" s="75"/>
      <c r="D39" s="76"/>
      <c r="E39" s="78" t="s">
        <v>31</v>
      </c>
      <c r="F39" s="50" t="s">
        <v>32</v>
      </c>
      <c r="G39" s="49"/>
    </row>
    <row r="40" spans="1:9" ht="19.5">
      <c r="D40" s="26"/>
      <c r="E40" s="35"/>
      <c r="F40" s="79" t="s">
        <v>33</v>
      </c>
      <c r="G40" s="80"/>
    </row>
    <row r="41" spans="1:9" ht="27">
      <c r="A41" s="74"/>
      <c r="D41" s="80"/>
      <c r="E41" s="81" t="s">
        <v>34</v>
      </c>
      <c r="F41" s="82" t="s">
        <v>32</v>
      </c>
      <c r="G41" s="49"/>
    </row>
    <row r="42" spans="1:9" ht="27">
      <c r="A42" s="74"/>
      <c r="B42" s="75"/>
      <c r="D42" s="76"/>
      <c r="E42" s="81" t="s">
        <v>35</v>
      </c>
      <c r="F42" s="82" t="s">
        <v>43</v>
      </c>
      <c r="G42" s="49"/>
    </row>
    <row r="43" spans="1:9" ht="27">
      <c r="A43" s="74"/>
      <c r="B43" s="75"/>
      <c r="D43" s="76"/>
      <c r="E43" s="81" t="s">
        <v>36</v>
      </c>
      <c r="F43" s="82" t="s">
        <v>44</v>
      </c>
      <c r="G43" s="49"/>
    </row>
    <row r="44" spans="1:9" ht="27">
      <c r="D44" s="26"/>
      <c r="E44" s="83" t="s">
        <v>37</v>
      </c>
      <c r="F44" s="82" t="s">
        <v>45</v>
      </c>
      <c r="G44" s="41"/>
    </row>
    <row r="45" spans="1:9" ht="15">
      <c r="A45" s="74"/>
      <c r="D45" s="80"/>
      <c r="F45" s="84"/>
      <c r="G45" s="55"/>
    </row>
    <row r="46" spans="1:9" ht="19.5">
      <c r="A46" s="74"/>
      <c r="B46" s="75"/>
      <c r="D46" s="76"/>
      <c r="E46" s="77"/>
      <c r="F46" s="85"/>
      <c r="G46" s="55"/>
    </row>
    <row r="47" spans="1:9" ht="19.5">
      <c r="A47" s="74"/>
      <c r="B47" s="75"/>
      <c r="D47" s="76"/>
      <c r="E47" s="77"/>
      <c r="F47" s="85"/>
      <c r="G47" s="55"/>
    </row>
    <row r="48" spans="1:9" ht="19.5">
      <c r="A48" s="74"/>
      <c r="B48" s="75"/>
      <c r="D48" s="76"/>
      <c r="E48" s="78"/>
      <c r="F48" s="85"/>
      <c r="G48" s="55"/>
    </row>
    <row r="49" spans="1:9" ht="19.5">
      <c r="A49" s="74"/>
      <c r="B49" s="75"/>
      <c r="D49" s="76"/>
      <c r="E49" s="77"/>
      <c r="F49" s="85"/>
      <c r="G49" s="55"/>
    </row>
    <row r="52" spans="1:9">
      <c r="E52" s="86"/>
      <c r="F52" s="86"/>
      <c r="G52" s="86"/>
      <c r="H52" s="86"/>
      <c r="I52" s="86"/>
    </row>
  </sheetData>
  <mergeCells count="2">
    <mergeCell ref="E5:F5"/>
    <mergeCell ref="E52:I52"/>
  </mergeCells>
  <dataValidations count="5">
    <dataValidation allowBlank="1" showInputMessage="1" showErrorMessage="1" prompt="Для выбора выполните двойной щелчок левой клавиши мыши по соответствующей ячейке." sqref="F28 F9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46:F49 F25:F26 F23 F18 F30 F20:F21 F38:F39 F41:F44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C3" workbookViewId="0">
      <selection activeCell="L21" sqref="L21"/>
    </sheetView>
  </sheetViews>
  <sheetFormatPr defaultRowHeight="14.25"/>
  <cols>
    <col min="1" max="1" width="9.140625" style="97" hidden="1" customWidth="1"/>
    <col min="2" max="2" width="9.140625" style="98" hidden="1" customWidth="1"/>
    <col min="3" max="3" width="3.7109375" style="117" customWidth="1"/>
    <col min="4" max="4" width="6.28515625" style="98" customWidth="1"/>
    <col min="5" max="5" width="46.42578125" style="98" customWidth="1"/>
    <col min="6" max="6" width="3.7109375" style="98" customWidth="1"/>
    <col min="7" max="7" width="5.7109375" style="98" customWidth="1"/>
    <col min="8" max="8" width="41.42578125" style="98" bestFit="1" customWidth="1"/>
    <col min="9" max="9" width="3.7109375" style="98" customWidth="1"/>
    <col min="10" max="10" width="5.7109375" style="98" customWidth="1"/>
    <col min="11" max="11" width="32.5703125" style="98" customWidth="1"/>
    <col min="12" max="12" width="14.85546875" style="98" customWidth="1"/>
    <col min="13" max="13" width="3.7109375" style="102" hidden="1" customWidth="1"/>
    <col min="14" max="16" width="9.140625" style="102" hidden="1" customWidth="1"/>
    <col min="17" max="17" width="25.7109375" style="103" hidden="1" customWidth="1"/>
    <col min="18" max="18" width="14.42578125" style="102" hidden="1" customWidth="1"/>
    <col min="19" max="22" width="9.140625" style="104"/>
    <col min="23" max="16384" width="9.140625" style="98"/>
  </cols>
  <sheetData>
    <row r="1" spans="1:256" s="88" customFormat="1" ht="5.25" hidden="1">
      <c r="C1" s="89"/>
      <c r="H1" s="89"/>
      <c r="I1" s="89"/>
      <c r="J1" s="89"/>
      <c r="K1" s="89" t="s">
        <v>46</v>
      </c>
      <c r="L1" s="90" t="s">
        <v>47</v>
      </c>
      <c r="M1" s="91" t="s">
        <v>48</v>
      </c>
      <c r="N1" s="91"/>
      <c r="O1" s="91"/>
      <c r="P1" s="91"/>
      <c r="Q1" s="92"/>
      <c r="R1" s="91"/>
      <c r="S1" s="91"/>
      <c r="T1" s="91"/>
      <c r="U1" s="91"/>
      <c r="V1" s="91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s="96" customFormat="1" hidden="1">
      <c r="A2" s="93"/>
      <c r="B2" s="93"/>
      <c r="C2" s="94"/>
      <c r="D2" s="93"/>
      <c r="E2" s="93"/>
      <c r="F2" s="93"/>
      <c r="G2" s="93"/>
      <c r="H2" s="93"/>
      <c r="I2" s="93"/>
      <c r="J2" s="93"/>
      <c r="K2" s="93"/>
      <c r="L2" s="93"/>
      <c r="M2" s="91"/>
      <c r="N2" s="91"/>
      <c r="O2" s="91"/>
      <c r="P2" s="91"/>
      <c r="Q2" s="92"/>
      <c r="R2" s="91"/>
      <c r="S2" s="95"/>
      <c r="T2" s="95"/>
      <c r="U2" s="95"/>
      <c r="V2" s="95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</row>
    <row r="3" spans="1:256" s="105" customFormat="1">
      <c r="A3" s="97"/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1"/>
      <c r="M3" s="102"/>
      <c r="N3" s="102"/>
      <c r="O3" s="102"/>
      <c r="P3" s="102"/>
      <c r="Q3" s="103"/>
      <c r="R3" s="102"/>
      <c r="S3" s="104"/>
      <c r="T3" s="104"/>
      <c r="U3" s="104"/>
      <c r="V3" s="104"/>
    </row>
    <row r="4" spans="1:256" s="105" customFormat="1" ht="22.5">
      <c r="A4" s="97"/>
      <c r="B4" s="98"/>
      <c r="C4" s="99"/>
      <c r="D4" s="106" t="s">
        <v>49</v>
      </c>
      <c r="E4" s="107"/>
      <c r="F4" s="107"/>
      <c r="G4" s="107"/>
      <c r="H4" s="108"/>
      <c r="I4" s="109"/>
      <c r="M4" s="102"/>
      <c r="N4" s="102"/>
      <c r="O4" s="102"/>
      <c r="P4" s="102"/>
      <c r="Q4" s="103"/>
      <c r="R4" s="102"/>
      <c r="S4" s="104"/>
      <c r="T4" s="104"/>
      <c r="U4" s="104"/>
      <c r="V4" s="104"/>
    </row>
    <row r="5" spans="1:256" s="105" customFormat="1" hidden="1">
      <c r="A5" s="97"/>
      <c r="B5" s="98"/>
      <c r="C5" s="99"/>
      <c r="D5" s="100"/>
      <c r="E5" s="100"/>
      <c r="F5" s="100"/>
      <c r="G5" s="100"/>
      <c r="H5" s="110"/>
      <c r="I5" s="110"/>
      <c r="J5" s="110"/>
      <c r="K5" s="110"/>
      <c r="L5" s="111"/>
      <c r="M5" s="102"/>
      <c r="N5" s="102"/>
      <c r="O5" s="102"/>
      <c r="P5" s="102"/>
      <c r="Q5" s="103"/>
      <c r="R5" s="102"/>
      <c r="S5" s="104"/>
      <c r="T5" s="104"/>
      <c r="U5" s="104"/>
      <c r="V5" s="104"/>
    </row>
    <row r="6" spans="1:256" s="105" customFormat="1" ht="15" hidden="1">
      <c r="A6" s="112"/>
      <c r="B6" s="112"/>
      <c r="C6" s="99"/>
      <c r="D6" s="113"/>
      <c r="E6" s="113"/>
      <c r="F6" s="114" t="s">
        <v>50</v>
      </c>
      <c r="G6" s="114"/>
      <c r="H6" s="110"/>
      <c r="I6" s="110"/>
      <c r="J6" s="115"/>
      <c r="K6" s="116"/>
      <c r="L6" s="116"/>
      <c r="M6" s="102"/>
      <c r="N6" s="102"/>
      <c r="O6" s="102"/>
      <c r="P6" s="102"/>
      <c r="Q6" s="103"/>
      <c r="R6" s="102"/>
      <c r="S6" s="104"/>
      <c r="T6" s="104"/>
      <c r="U6" s="104"/>
      <c r="V6" s="104"/>
    </row>
    <row r="8" spans="1:256" s="105" customFormat="1">
      <c r="A8" s="97"/>
      <c r="B8" s="98"/>
      <c r="C8" s="99"/>
      <c r="D8" s="118" t="s">
        <v>51</v>
      </c>
      <c r="E8" s="118"/>
      <c r="F8" s="118" t="s">
        <v>52</v>
      </c>
      <c r="G8" s="118"/>
      <c r="H8" s="118"/>
      <c r="I8" s="119" t="s">
        <v>53</v>
      </c>
      <c r="J8" s="119"/>
      <c r="K8" s="119"/>
      <c r="L8" s="119"/>
      <c r="M8" s="102"/>
      <c r="N8" s="102"/>
      <c r="O8" s="102"/>
      <c r="P8" s="102"/>
      <c r="Q8" s="103"/>
      <c r="R8" s="102"/>
      <c r="S8" s="104"/>
      <c r="T8" s="104"/>
      <c r="U8" s="104"/>
      <c r="V8" s="104"/>
    </row>
    <row r="9" spans="1:256" s="105" customFormat="1">
      <c r="A9" s="97"/>
      <c r="B9" s="98"/>
      <c r="C9" s="99"/>
      <c r="D9" s="120" t="s">
        <v>54</v>
      </c>
      <c r="E9" s="120" t="s">
        <v>55</v>
      </c>
      <c r="F9" s="121" t="s">
        <v>54</v>
      </c>
      <c r="G9" s="122"/>
      <c r="H9" s="123" t="s">
        <v>55</v>
      </c>
      <c r="I9" s="124" t="s">
        <v>54</v>
      </c>
      <c r="J9" s="124"/>
      <c r="K9" s="123" t="s">
        <v>55</v>
      </c>
      <c r="L9" s="123" t="s">
        <v>47</v>
      </c>
      <c r="M9" s="102"/>
      <c r="N9" s="102"/>
      <c r="O9" s="102"/>
      <c r="P9" s="102"/>
      <c r="Q9" s="103"/>
      <c r="R9" s="102"/>
      <c r="S9" s="104"/>
      <c r="T9" s="104"/>
      <c r="U9" s="104"/>
      <c r="V9" s="104"/>
    </row>
    <row r="10" spans="1:256" ht="11.25">
      <c r="C10" s="125"/>
      <c r="D10" s="126" t="s">
        <v>56</v>
      </c>
      <c r="E10" s="126" t="s">
        <v>57</v>
      </c>
      <c r="F10" s="127" t="s">
        <v>58</v>
      </c>
      <c r="G10" s="127"/>
      <c r="H10" s="126" t="s">
        <v>59</v>
      </c>
      <c r="I10" s="127" t="s">
        <v>60</v>
      </c>
      <c r="J10" s="127"/>
      <c r="K10" s="126" t="s">
        <v>61</v>
      </c>
      <c r="L10" s="126" t="s">
        <v>62</v>
      </c>
      <c r="M10" s="128"/>
      <c r="N10" s="128"/>
      <c r="O10" s="128"/>
      <c r="P10" s="128"/>
      <c r="Q10" s="129"/>
      <c r="R10" s="128"/>
      <c r="S10" s="130"/>
      <c r="T10" s="130"/>
      <c r="U10" s="130"/>
      <c r="V10" s="130"/>
    </row>
    <row r="11" spans="1:256" s="105" customFormat="1" hidden="1">
      <c r="A11" s="98"/>
      <c r="B11" s="98"/>
      <c r="C11" s="99"/>
      <c r="D11" s="131">
        <v>0</v>
      </c>
      <c r="E11" s="132"/>
      <c r="F11" s="133"/>
      <c r="G11" s="133"/>
      <c r="H11" s="134"/>
      <c r="I11" s="135"/>
      <c r="J11" s="133"/>
      <c r="K11" s="134"/>
      <c r="L11" s="136"/>
      <c r="M11" s="137" t="s">
        <v>63</v>
      </c>
      <c r="N11" s="102"/>
      <c r="O11" s="102"/>
      <c r="P11" s="102" t="s">
        <v>64</v>
      </c>
      <c r="Q11" s="103" t="s">
        <v>65</v>
      </c>
      <c r="R11" s="102" t="s">
        <v>66</v>
      </c>
      <c r="S11" s="104"/>
      <c r="T11" s="104"/>
      <c r="U11" s="104"/>
      <c r="V11" s="104"/>
    </row>
    <row r="12" spans="1:256" s="152" customFormat="1" ht="15.75">
      <c r="A12" s="138"/>
      <c r="B12" s="139" t="s">
        <v>67</v>
      </c>
      <c r="C12" s="140"/>
      <c r="D12" s="118">
        <v>1</v>
      </c>
      <c r="E12" s="141" t="s">
        <v>68</v>
      </c>
      <c r="F12" s="142"/>
      <c r="G12" s="143">
        <v>0</v>
      </c>
      <c r="H12" s="144"/>
      <c r="I12" s="145"/>
      <c r="J12" s="146" t="s">
        <v>69</v>
      </c>
      <c r="K12" s="147"/>
      <c r="L12" s="148"/>
      <c r="M12" s="102" t="e">
        <f ca="1">mergeValue(H12)</f>
        <v>#NAME?</v>
      </c>
      <c r="N12" s="88"/>
      <c r="O12" s="88"/>
      <c r="P12" s="102" t="str">
        <f>IF(ISERROR(MATCH(Q12,MODesc,0)),"n","y")</f>
        <v>y</v>
      </c>
      <c r="Q12" s="88" t="s">
        <v>68</v>
      </c>
      <c r="R12" s="102" t="str">
        <f>K12&amp;"("&amp;L12&amp;")"</f>
        <v>()</v>
      </c>
      <c r="S12" s="139"/>
      <c r="T12" s="139"/>
      <c r="U12" s="149"/>
      <c r="V12" s="139"/>
      <c r="W12" s="139"/>
      <c r="X12" s="139"/>
      <c r="Y12" s="150"/>
      <c r="Z12" s="150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</row>
    <row r="13" spans="1:256" s="152" customFormat="1" ht="15">
      <c r="A13" s="138"/>
      <c r="B13" s="139" t="s">
        <v>67</v>
      </c>
      <c r="C13" s="140"/>
      <c r="D13" s="118"/>
      <c r="E13" s="153"/>
      <c r="F13" s="154"/>
      <c r="G13" s="118">
        <v>1</v>
      </c>
      <c r="H13" s="155" t="s">
        <v>70</v>
      </c>
      <c r="I13" s="145"/>
      <c r="J13" s="146" t="s">
        <v>69</v>
      </c>
      <c r="K13" s="147"/>
      <c r="L13" s="148"/>
      <c r="M13" s="102" t="e">
        <f ca="1">mergeValue(H13)</f>
        <v>#NAME?</v>
      </c>
      <c r="N13" s="88"/>
      <c r="O13" s="88"/>
      <c r="P13" s="88"/>
      <c r="Q13" s="88"/>
      <c r="R13" s="102" t="str">
        <f>K13&amp;"("&amp;L13&amp;")"</f>
        <v>()</v>
      </c>
      <c r="S13" s="139"/>
      <c r="T13" s="139"/>
      <c r="U13" s="149"/>
      <c r="V13" s="139"/>
      <c r="W13" s="139"/>
      <c r="X13" s="139"/>
      <c r="Y13" s="150"/>
      <c r="Z13" s="150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</row>
    <row r="14" spans="1:256" s="152" customFormat="1" ht="15">
      <c r="A14" s="138"/>
      <c r="B14" s="139" t="s">
        <v>67</v>
      </c>
      <c r="C14" s="140"/>
      <c r="D14" s="118"/>
      <c r="E14" s="153"/>
      <c r="F14" s="156"/>
      <c r="G14" s="118"/>
      <c r="H14" s="157"/>
      <c r="I14" s="158"/>
      <c r="J14" s="143">
        <v>1</v>
      </c>
      <c r="K14" s="159" t="s">
        <v>70</v>
      </c>
      <c r="L14" s="160" t="s">
        <v>71</v>
      </c>
      <c r="M14" s="102" t="e">
        <f ca="1">mergeValue(H14)</f>
        <v>#NAME?</v>
      </c>
      <c r="N14" s="88"/>
      <c r="O14" s="88"/>
      <c r="P14" s="88"/>
      <c r="Q14" s="88"/>
      <c r="R14" s="102" t="str">
        <f>K14&amp;" ("&amp;L14&amp;")"</f>
        <v>город Шадринск (37705000)</v>
      </c>
      <c r="S14" s="139"/>
      <c r="T14" s="139"/>
      <c r="U14" s="149"/>
      <c r="V14" s="139"/>
      <c r="W14" s="139"/>
      <c r="X14" s="139"/>
      <c r="Y14" s="150"/>
      <c r="Z14" s="150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</row>
    <row r="15" spans="1:256" s="105" customFormat="1">
      <c r="A15" s="98"/>
      <c r="B15" s="98" t="s">
        <v>72</v>
      </c>
      <c r="C15" s="99"/>
      <c r="D15" s="145"/>
      <c r="E15" s="161"/>
      <c r="F15" s="162"/>
      <c r="G15" s="162"/>
      <c r="H15" s="162"/>
      <c r="I15" s="162"/>
      <c r="J15" s="162"/>
      <c r="K15" s="162"/>
      <c r="L15" s="163"/>
      <c r="M15" s="137"/>
      <c r="N15" s="102"/>
      <c r="O15" s="102"/>
      <c r="P15" s="102"/>
      <c r="Q15" s="103" t="s">
        <v>73</v>
      </c>
      <c r="R15" s="102"/>
      <c r="S15" s="104"/>
      <c r="T15" s="104"/>
      <c r="U15" s="104"/>
      <c r="V15" s="104"/>
    </row>
    <row r="16" spans="1:256" s="105" customFormat="1">
      <c r="A16" s="97"/>
      <c r="B16" s="98"/>
      <c r="C16" s="117"/>
      <c r="D16" s="164"/>
      <c r="E16" s="164"/>
      <c r="F16" s="164"/>
      <c r="G16" s="164"/>
      <c r="H16" s="164"/>
      <c r="I16" s="164"/>
      <c r="J16" s="164"/>
      <c r="K16" s="164"/>
      <c r="L16" s="164"/>
      <c r="M16" s="102"/>
      <c r="N16" s="102"/>
      <c r="O16" s="102"/>
      <c r="P16" s="102"/>
      <c r="Q16" s="103"/>
      <c r="R16" s="102"/>
      <c r="S16" s="104"/>
      <c r="T16" s="104"/>
      <c r="U16" s="104"/>
      <c r="V16" s="104"/>
    </row>
    <row r="17" spans="1:22" s="105" customFormat="1">
      <c r="A17" s="97"/>
      <c r="B17" s="98"/>
      <c r="C17" s="117"/>
      <c r="D17" s="98"/>
      <c r="E17" s="98"/>
      <c r="F17" s="98"/>
      <c r="G17" s="98"/>
      <c r="H17" s="98"/>
      <c r="I17" s="98"/>
      <c r="J17" s="98"/>
      <c r="K17" s="98"/>
      <c r="L17" s="98"/>
      <c r="M17" s="102"/>
      <c r="N17" s="102"/>
      <c r="O17" s="102"/>
      <c r="P17" s="102"/>
      <c r="Q17" s="103"/>
      <c r="R17" s="102"/>
      <c r="S17" s="104"/>
      <c r="T17" s="104"/>
      <c r="U17" s="104"/>
      <c r="V17" s="104"/>
    </row>
    <row r="18" spans="1:22" s="105" customFormat="1">
      <c r="A18" s="97"/>
      <c r="B18" s="98"/>
      <c r="C18" s="117"/>
      <c r="D18" s="98"/>
      <c r="E18" s="98"/>
      <c r="F18" s="98"/>
      <c r="G18" s="98"/>
      <c r="H18" s="98"/>
      <c r="I18" s="98"/>
      <c r="J18" s="98"/>
      <c r="K18" s="98"/>
      <c r="L18" s="98"/>
      <c r="M18" s="102"/>
      <c r="N18" s="102"/>
      <c r="O18" s="102"/>
      <c r="P18" s="102"/>
      <c r="Q18" s="103"/>
      <c r="R18" s="102"/>
      <c r="S18" s="104"/>
      <c r="T18" s="104"/>
      <c r="U18" s="104"/>
      <c r="V18" s="104"/>
    </row>
    <row r="19" spans="1:22" s="166" customFormat="1" ht="10.5">
      <c r="A19" s="165"/>
      <c r="C19" s="167"/>
      <c r="D19" s="168"/>
      <c r="E19" s="168"/>
      <c r="M19" s="102"/>
      <c r="N19" s="102"/>
      <c r="O19" s="102"/>
      <c r="P19" s="102"/>
      <c r="Q19" s="103"/>
      <c r="R19" s="102"/>
      <c r="S19" s="104"/>
      <c r="T19" s="104"/>
      <c r="U19" s="104"/>
      <c r="V19" s="104"/>
    </row>
    <row r="20" spans="1:22" s="166" customFormat="1" ht="10.5">
      <c r="A20" s="165"/>
      <c r="C20" s="167"/>
      <c r="D20" s="168"/>
      <c r="E20" s="168"/>
      <c r="M20" s="102"/>
      <c r="N20" s="102"/>
      <c r="O20" s="102"/>
      <c r="P20" s="102"/>
      <c r="Q20" s="103"/>
      <c r="R20" s="102"/>
      <c r="S20" s="104"/>
      <c r="T20" s="104"/>
      <c r="U20" s="104"/>
      <c r="V20" s="104"/>
    </row>
  </sheetData>
  <mergeCells count="16"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  <mergeCell ref="D4:H4"/>
    <mergeCell ref="D6:E6"/>
    <mergeCell ref="F6:G6"/>
    <mergeCell ref="D8:E8"/>
    <mergeCell ref="F8:H8"/>
    <mergeCell ref="I8:L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C4" zoomScale="90" zoomScaleNormal="90" workbookViewId="0">
      <selection activeCell="O32" sqref="O32"/>
    </sheetView>
  </sheetViews>
  <sheetFormatPr defaultRowHeight="15"/>
  <cols>
    <col min="1" max="2" width="3.7109375" style="170" hidden="1" customWidth="1"/>
    <col min="3" max="3" width="3.7109375" style="171" bestFit="1" customWidth="1"/>
    <col min="4" max="4" width="6.140625" style="171" customWidth="1"/>
    <col min="5" max="5" width="50.7109375" style="171" customWidth="1"/>
    <col min="6" max="6" width="33.85546875" style="171" customWidth="1"/>
    <col min="7" max="7" width="8.5703125" style="171" customWidth="1"/>
    <col min="8" max="8" width="3.7109375" style="171" customWidth="1"/>
    <col min="9" max="9" width="5.42578125" style="171" customWidth="1"/>
    <col min="10" max="10" width="47.85546875" style="171" customWidth="1"/>
    <col min="11" max="12" width="3.7109375" style="171" customWidth="1"/>
    <col min="13" max="13" width="5.7109375" style="171" customWidth="1"/>
    <col min="14" max="14" width="28.140625" style="171" customWidth="1"/>
    <col min="15" max="16" width="3.7109375" style="171" customWidth="1"/>
    <col min="17" max="17" width="5.7109375" style="171" customWidth="1"/>
    <col min="18" max="18" width="34.42578125" style="171" customWidth="1"/>
    <col min="19" max="19" width="30.7109375" style="171" customWidth="1"/>
    <col min="20" max="20" width="3.7109375" style="171" customWidth="1"/>
    <col min="21" max="16384" width="9.140625" style="171"/>
  </cols>
  <sheetData>
    <row r="1" spans="1:20" hidden="1">
      <c r="A1" s="169"/>
    </row>
    <row r="2" spans="1:20" hidden="1"/>
    <row r="3" spans="1:20" hidden="1"/>
    <row r="5" spans="1:20" s="173" customFormat="1" ht="22.5">
      <c r="A5" s="172"/>
      <c r="B5" s="172"/>
      <c r="D5" s="106" t="s">
        <v>74</v>
      </c>
      <c r="E5" s="107"/>
      <c r="F5" s="107"/>
      <c r="G5" s="107"/>
      <c r="H5" s="107"/>
      <c r="I5" s="107"/>
      <c r="J5" s="108"/>
      <c r="K5" s="174"/>
      <c r="L5" s="175"/>
      <c r="M5" s="175"/>
      <c r="N5" s="175"/>
      <c r="O5" s="175"/>
      <c r="P5" s="175"/>
      <c r="Q5" s="175"/>
      <c r="R5" s="175"/>
      <c r="S5" s="175"/>
    </row>
    <row r="6" spans="1:20" s="177" customFormat="1" ht="5.25">
      <c r="A6" s="176"/>
      <c r="B6" s="176"/>
      <c r="D6" s="178"/>
      <c r="E6" s="179"/>
      <c r="F6" s="179"/>
      <c r="G6" s="179"/>
      <c r="H6" s="179"/>
      <c r="I6" s="179"/>
      <c r="J6" s="180"/>
    </row>
    <row r="7" spans="1:20" s="177" customFormat="1" ht="5.25" hidden="1">
      <c r="A7" s="176"/>
      <c r="B7" s="176"/>
      <c r="E7" s="181"/>
      <c r="F7" s="181"/>
      <c r="G7" s="182"/>
      <c r="H7" s="182"/>
      <c r="I7" s="182"/>
      <c r="J7" s="182"/>
    </row>
    <row r="8" spans="1:20" s="177" customFormat="1" ht="5.25" hidden="1">
      <c r="A8" s="176"/>
      <c r="B8" s="176"/>
      <c r="E8" s="181"/>
      <c r="F8" s="181"/>
      <c r="G8" s="182"/>
      <c r="H8" s="182"/>
      <c r="I8" s="182"/>
      <c r="J8" s="182"/>
    </row>
    <row r="9" spans="1:20" s="177" customFormat="1" ht="5.25" hidden="1">
      <c r="A9" s="176"/>
      <c r="B9" s="176"/>
      <c r="E9" s="181"/>
      <c r="F9" s="181"/>
      <c r="G9" s="182"/>
      <c r="H9" s="182"/>
      <c r="I9" s="182"/>
      <c r="J9" s="182"/>
    </row>
    <row r="10" spans="1:20" s="177" customFormat="1" ht="5.25" hidden="1">
      <c r="A10" s="176"/>
      <c r="B10" s="176"/>
      <c r="E10" s="181"/>
      <c r="F10" s="181"/>
      <c r="G10" s="182"/>
      <c r="H10" s="182"/>
      <c r="I10" s="182"/>
      <c r="J10" s="182"/>
    </row>
    <row r="11" spans="1:20" s="183" customFormat="1" ht="18.75">
      <c r="A11" s="176"/>
      <c r="B11" s="176"/>
      <c r="D11" s="184"/>
      <c r="E11" s="185" t="s">
        <v>75</v>
      </c>
      <c r="F11" s="185"/>
      <c r="G11" s="186" t="s">
        <v>4</v>
      </c>
      <c r="H11" s="187"/>
      <c r="I11" s="188"/>
      <c r="J11" s="184"/>
      <c r="K11" s="189"/>
      <c r="L11" s="184"/>
      <c r="M11" s="184"/>
      <c r="N11" s="189"/>
      <c r="O11" s="189"/>
      <c r="P11" s="184"/>
      <c r="Q11" s="184"/>
      <c r="R11" s="189"/>
    </row>
    <row r="12" spans="1:20" s="177" customFormat="1" ht="5.25" hidden="1">
      <c r="A12" s="176"/>
      <c r="B12" s="176"/>
      <c r="E12" s="190"/>
      <c r="F12" s="190"/>
      <c r="G12" s="191"/>
      <c r="H12" s="192"/>
      <c r="I12" s="192"/>
      <c r="J12" s="193"/>
      <c r="K12" s="194"/>
      <c r="L12" s="194"/>
      <c r="M12" s="194"/>
      <c r="N12" s="195"/>
      <c r="O12" s="194"/>
      <c r="P12" s="194"/>
      <c r="Q12" s="194"/>
      <c r="R12" s="195"/>
    </row>
    <row r="13" spans="1:20" s="177" customFormat="1" ht="5.25" hidden="1">
      <c r="A13" s="176"/>
      <c r="B13" s="176"/>
      <c r="E13" s="196"/>
      <c r="F13" s="196"/>
      <c r="G13" s="197"/>
      <c r="H13" s="192"/>
      <c r="I13" s="194"/>
      <c r="J13" s="194"/>
      <c r="K13" s="194"/>
      <c r="L13" s="194"/>
      <c r="M13" s="194"/>
      <c r="N13" s="195"/>
      <c r="O13" s="194"/>
      <c r="P13" s="194"/>
      <c r="Q13" s="194"/>
      <c r="R13" s="195"/>
    </row>
    <row r="14" spans="1:20" s="177" customFormat="1" ht="5.25" hidden="1">
      <c r="A14" s="176"/>
      <c r="B14" s="176"/>
    </row>
    <row r="15" spans="1:20" s="198" customFormat="1" ht="5.25" hidden="1">
      <c r="A15" s="170"/>
      <c r="B15" s="170"/>
    </row>
    <row r="16" spans="1:20" s="173" customFormat="1">
      <c r="A16" s="172"/>
      <c r="B16" s="172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>
      <c r="D17" s="201" t="s">
        <v>54</v>
      </c>
      <c r="E17" s="201" t="s">
        <v>76</v>
      </c>
      <c r="F17" s="201" t="s">
        <v>77</v>
      </c>
      <c r="G17" s="201" t="s">
        <v>78</v>
      </c>
      <c r="H17" s="201" t="s">
        <v>54</v>
      </c>
      <c r="I17" s="201"/>
      <c r="J17" s="201" t="s">
        <v>79</v>
      </c>
      <c r="K17" s="202" t="s">
        <v>80</v>
      </c>
      <c r="L17" s="202"/>
      <c r="M17" s="202"/>
      <c r="N17" s="202"/>
      <c r="O17" s="202" t="s">
        <v>81</v>
      </c>
      <c r="P17" s="202"/>
      <c r="Q17" s="202"/>
      <c r="R17" s="202"/>
      <c r="S17" s="201" t="s">
        <v>82</v>
      </c>
    </row>
    <row r="18" spans="1:20" ht="33.75">
      <c r="D18" s="201"/>
      <c r="E18" s="201"/>
      <c r="F18" s="201"/>
      <c r="G18" s="201"/>
      <c r="H18" s="201"/>
      <c r="I18" s="201"/>
      <c r="J18" s="201"/>
      <c r="K18" s="203" t="s">
        <v>83</v>
      </c>
      <c r="L18" s="201" t="s">
        <v>54</v>
      </c>
      <c r="M18" s="201"/>
      <c r="N18" s="203" t="s">
        <v>84</v>
      </c>
      <c r="O18" s="203" t="s">
        <v>83</v>
      </c>
      <c r="P18" s="201" t="s">
        <v>54</v>
      </c>
      <c r="Q18" s="201"/>
      <c r="R18" s="203" t="s">
        <v>84</v>
      </c>
      <c r="S18" s="201"/>
    </row>
    <row r="19" spans="1:20" s="205" customFormat="1">
      <c r="A19" s="204"/>
      <c r="B19" s="204"/>
      <c r="D19" s="206" t="s">
        <v>56</v>
      </c>
      <c r="E19" s="206" t="s">
        <v>57</v>
      </c>
      <c r="F19" s="206" t="s">
        <v>58</v>
      </c>
      <c r="G19" s="206" t="s">
        <v>59</v>
      </c>
      <c r="H19" s="207" t="s">
        <v>60</v>
      </c>
      <c r="I19" s="207"/>
      <c r="J19" s="206" t="s">
        <v>61</v>
      </c>
      <c r="K19" s="206" t="s">
        <v>62</v>
      </c>
      <c r="L19" s="207" t="s">
        <v>85</v>
      </c>
      <c r="M19" s="207"/>
      <c r="N19" s="206" t="s">
        <v>86</v>
      </c>
      <c r="O19" s="206" t="s">
        <v>87</v>
      </c>
      <c r="P19" s="207" t="s">
        <v>88</v>
      </c>
      <c r="Q19" s="207"/>
      <c r="R19" s="206" t="s">
        <v>89</v>
      </c>
      <c r="S19" s="206" t="s">
        <v>90</v>
      </c>
    </row>
    <row r="20" spans="1:20" hidden="1">
      <c r="C20" s="208"/>
      <c r="D20" s="209">
        <v>0</v>
      </c>
      <c r="E20" s="210"/>
      <c r="F20" s="210"/>
      <c r="G20" s="211"/>
      <c r="H20" s="212"/>
      <c r="I20" s="212"/>
      <c r="J20" s="213"/>
      <c r="K20" s="211"/>
      <c r="L20" s="213"/>
      <c r="M20" s="213"/>
      <c r="N20" s="214"/>
      <c r="O20" s="211"/>
      <c r="P20" s="213"/>
      <c r="Q20" s="213"/>
      <c r="R20" s="215"/>
      <c r="S20" s="211"/>
      <c r="T20" s="216"/>
    </row>
    <row r="21" spans="1:20">
      <c r="A21" s="217">
        <v>5</v>
      </c>
      <c r="B21" s="171"/>
      <c r="C21" s="208"/>
      <c r="D21" s="218">
        <v>1</v>
      </c>
      <c r="E21" s="219" t="s">
        <v>91</v>
      </c>
      <c r="F21" s="220" t="s">
        <v>92</v>
      </c>
      <c r="G21" s="221" t="s">
        <v>4</v>
      </c>
      <c r="H21" s="218"/>
      <c r="I21" s="218">
        <v>1</v>
      </c>
      <c r="J21" s="222" t="s">
        <v>93</v>
      </c>
      <c r="K21" s="223" t="s">
        <v>50</v>
      </c>
      <c r="L21" s="224"/>
      <c r="M21" s="224" t="s">
        <v>56</v>
      </c>
      <c r="N21" s="225" t="s">
        <v>68</v>
      </c>
      <c r="O21" s="223" t="s">
        <v>4</v>
      </c>
      <c r="P21" s="213"/>
      <c r="Q21" s="213" t="s">
        <v>56</v>
      </c>
      <c r="R21" s="226"/>
      <c r="S21" s="227"/>
    </row>
    <row r="22" spans="1:20">
      <c r="A22" s="217"/>
      <c r="B22" s="171"/>
      <c r="C22" s="183"/>
      <c r="D22" s="228"/>
      <c r="E22" s="229"/>
      <c r="F22" s="230"/>
      <c r="G22" s="231"/>
      <c r="H22" s="228"/>
      <c r="I22" s="228"/>
      <c r="J22" s="232"/>
      <c r="K22" s="231"/>
      <c r="L22" s="228"/>
      <c r="M22" s="228"/>
      <c r="N22" s="233"/>
      <c r="O22" s="231"/>
      <c r="P22" s="234"/>
      <c r="Q22" s="235"/>
      <c r="R22" s="235"/>
      <c r="S22" s="236"/>
    </row>
    <row r="23" spans="1:20">
      <c r="A23" s="217"/>
      <c r="B23" s="171"/>
      <c r="C23" s="183"/>
      <c r="D23" s="228"/>
      <c r="E23" s="229"/>
      <c r="F23" s="230"/>
      <c r="G23" s="231"/>
      <c r="H23" s="228"/>
      <c r="I23" s="228"/>
      <c r="J23" s="237"/>
      <c r="K23" s="231"/>
      <c r="L23" s="238"/>
      <c r="M23" s="235"/>
      <c r="N23" s="235"/>
      <c r="O23" s="235"/>
      <c r="P23" s="235"/>
      <c r="Q23" s="235"/>
      <c r="R23" s="235"/>
      <c r="S23" s="236"/>
    </row>
    <row r="24" spans="1:20">
      <c r="A24" s="217"/>
      <c r="B24" s="171"/>
      <c r="C24" s="183"/>
      <c r="D24" s="228"/>
      <c r="E24" s="239"/>
      <c r="F24" s="240"/>
      <c r="G24" s="231"/>
      <c r="H24" s="238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6"/>
    </row>
    <row r="25" spans="1:20">
      <c r="D25" s="238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6"/>
    </row>
    <row r="27" spans="1:20" hidden="1"/>
  </sheetData>
  <mergeCells count="39">
    <mergeCell ref="K21:K23"/>
    <mergeCell ref="L21:L22"/>
    <mergeCell ref="M21:M22"/>
    <mergeCell ref="N21:N22"/>
    <mergeCell ref="O21:O22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J17:J18"/>
    <mergeCell ref="K17:N17"/>
    <mergeCell ref="O17:R17"/>
    <mergeCell ref="S17:S18"/>
    <mergeCell ref="L18:M18"/>
    <mergeCell ref="P18:Q18"/>
    <mergeCell ref="E13:F13"/>
    <mergeCell ref="D17:D18"/>
    <mergeCell ref="E17:E18"/>
    <mergeCell ref="F17:F18"/>
    <mergeCell ref="G17:G18"/>
    <mergeCell ref="H17:I18"/>
    <mergeCell ref="E9:F9"/>
    <mergeCell ref="G9:J9"/>
    <mergeCell ref="E10:F10"/>
    <mergeCell ref="G10:J10"/>
    <mergeCell ref="E11:F11"/>
    <mergeCell ref="E12:F12"/>
    <mergeCell ref="D5:J5"/>
    <mergeCell ref="D6:J6"/>
    <mergeCell ref="E7:F7"/>
    <mergeCell ref="G7:J7"/>
    <mergeCell ref="E8:F8"/>
    <mergeCell ref="G8:J8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J21 R21:S21">
      <formula1>900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F7" sqref="F7:F13"/>
    </sheetView>
  </sheetViews>
  <sheetFormatPr defaultColWidth="10.5703125" defaultRowHeight="14.25"/>
  <cols>
    <col min="1" max="1" width="3.7109375" style="241" hidden="1" customWidth="1"/>
    <col min="2" max="4" width="3.7109375" style="88" hidden="1" customWidth="1"/>
    <col min="5" max="5" width="3.7109375" style="242" customWidth="1"/>
    <col min="6" max="6" width="9.7109375" style="98" customWidth="1"/>
    <col min="7" max="7" width="37.7109375" style="98" customWidth="1"/>
    <col min="8" max="8" width="66.85546875" style="98" customWidth="1"/>
    <col min="9" max="9" width="115.7109375" style="98" customWidth="1"/>
    <col min="10" max="11" width="10.5703125" style="88"/>
    <col min="12" max="12" width="11.140625" style="88" customWidth="1"/>
    <col min="13" max="20" width="10.5703125" style="88"/>
    <col min="21" max="16384" width="10.5703125" style="98"/>
  </cols>
  <sheetData>
    <row r="1" spans="1:20">
      <c r="A1" s="241" t="s">
        <v>88</v>
      </c>
    </row>
    <row r="2" spans="1:20" ht="22.5">
      <c r="F2" s="243" t="s">
        <v>94</v>
      </c>
      <c r="G2" s="244"/>
      <c r="H2" s="245"/>
      <c r="I2" s="109"/>
    </row>
    <row r="4" spans="1:20" s="247" customFormat="1" ht="15">
      <c r="A4" s="246"/>
      <c r="B4" s="246"/>
      <c r="C4" s="246"/>
      <c r="D4" s="246"/>
      <c r="F4" s="118" t="s">
        <v>95</v>
      </c>
      <c r="G4" s="118"/>
      <c r="H4" s="118"/>
      <c r="I4" s="248" t="s">
        <v>96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5">
      <c r="A5" s="246"/>
      <c r="B5" s="246"/>
      <c r="C5" s="246"/>
      <c r="D5" s="246"/>
      <c r="F5" s="249" t="s">
        <v>54</v>
      </c>
      <c r="G5" s="250" t="s">
        <v>97</v>
      </c>
      <c r="H5" s="251" t="s">
        <v>98</v>
      </c>
      <c r="I5" s="248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1:20" s="247" customFormat="1" ht="15">
      <c r="A6" s="246"/>
      <c r="B6" s="246"/>
      <c r="C6" s="246"/>
      <c r="D6" s="246"/>
      <c r="F6" s="252" t="s">
        <v>56</v>
      </c>
      <c r="G6" s="253">
        <v>2</v>
      </c>
      <c r="H6" s="254">
        <v>3</v>
      </c>
      <c r="I6" s="255">
        <v>4</v>
      </c>
      <c r="J6" s="246">
        <v>4</v>
      </c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s="247" customFormat="1" ht="18.75">
      <c r="A7" s="246"/>
      <c r="B7" s="246"/>
      <c r="C7" s="246"/>
      <c r="D7" s="246"/>
      <c r="F7" s="256">
        <v>1</v>
      </c>
      <c r="G7" s="257" t="s">
        <v>99</v>
      </c>
      <c r="H7" s="258" t="str">
        <f>IF(dateCh="","",dateCh)</f>
        <v>06.05.2020</v>
      </c>
      <c r="I7" s="259" t="s">
        <v>100</v>
      </c>
      <c r="J7" s="260"/>
      <c r="K7" s="246"/>
      <c r="L7" s="246"/>
      <c r="M7" s="246"/>
      <c r="N7" s="246"/>
      <c r="O7" s="246"/>
      <c r="P7" s="246"/>
      <c r="Q7" s="246"/>
      <c r="R7" s="246"/>
      <c r="S7" s="246"/>
      <c r="T7" s="246"/>
    </row>
    <row r="8" spans="1:20" s="247" customFormat="1" ht="45">
      <c r="A8" s="261">
        <v>1</v>
      </c>
      <c r="B8" s="246"/>
      <c r="C8" s="246"/>
      <c r="D8" s="246"/>
      <c r="F8" s="256" t="s">
        <v>114</v>
      </c>
      <c r="G8" s="257" t="s">
        <v>101</v>
      </c>
      <c r="H8" s="258" t="str">
        <f>IF('[1]Перечень тарифов'!R21="","наименование отсутствует","" &amp; '[1]Перечень тарифов'!R21 &amp; "")</f>
        <v>наименование отсутствует</v>
      </c>
      <c r="I8" s="259" t="s">
        <v>102</v>
      </c>
      <c r="J8" s="260"/>
      <c r="K8" s="246"/>
      <c r="L8" s="246"/>
      <c r="M8" s="246"/>
      <c r="N8" s="246"/>
      <c r="O8" s="246"/>
      <c r="P8" s="246"/>
      <c r="Q8" s="246"/>
      <c r="R8" s="246"/>
      <c r="S8" s="246"/>
      <c r="T8" s="246"/>
    </row>
    <row r="9" spans="1:20" s="247" customFormat="1" ht="22.5">
      <c r="A9" s="261"/>
      <c r="B9" s="246"/>
      <c r="C9" s="246"/>
      <c r="D9" s="246"/>
      <c r="F9" s="256" t="s">
        <v>115</v>
      </c>
      <c r="G9" s="257" t="s">
        <v>103</v>
      </c>
      <c r="H9" s="258" t="str">
        <f>IF('[1]Перечень тарифов'!F21="","наименование отсутствует","" &amp; '[1]Перечень тарифов'!F21 &amp; "")</f>
        <v>Горячее водоснабжение</v>
      </c>
      <c r="I9" s="259" t="s">
        <v>104</v>
      </c>
      <c r="J9" s="260"/>
      <c r="K9" s="246"/>
      <c r="L9" s="246"/>
      <c r="M9" s="246"/>
      <c r="N9" s="246"/>
      <c r="O9" s="246"/>
      <c r="P9" s="246"/>
      <c r="Q9" s="246"/>
      <c r="R9" s="246"/>
      <c r="S9" s="246"/>
      <c r="T9" s="246"/>
    </row>
    <row r="10" spans="1:20" s="247" customFormat="1" ht="22.5">
      <c r="A10" s="261"/>
      <c r="B10" s="246"/>
      <c r="C10" s="246"/>
      <c r="D10" s="246"/>
      <c r="F10" s="256" t="s">
        <v>116</v>
      </c>
      <c r="G10" s="257" t="s">
        <v>105</v>
      </c>
      <c r="H10" s="251" t="s">
        <v>106</v>
      </c>
      <c r="I10" s="259"/>
      <c r="J10" s="260"/>
      <c r="K10" s="246"/>
      <c r="L10" s="246"/>
      <c r="M10" s="246"/>
      <c r="N10" s="246"/>
      <c r="O10" s="246"/>
      <c r="P10" s="246"/>
      <c r="Q10" s="246"/>
      <c r="R10" s="246"/>
      <c r="S10" s="246"/>
      <c r="T10" s="246"/>
    </row>
    <row r="11" spans="1:20" s="247" customFormat="1" ht="18.75">
      <c r="A11" s="261"/>
      <c r="B11" s="261">
        <v>1</v>
      </c>
      <c r="C11" s="262"/>
      <c r="D11" s="262"/>
      <c r="F11" s="256" t="s">
        <v>117</v>
      </c>
      <c r="G11" s="263" t="s">
        <v>107</v>
      </c>
      <c r="H11" s="258" t="str">
        <f>IF(region_name="","",region_name)</f>
        <v>Курганская область</v>
      </c>
      <c r="I11" s="259" t="s">
        <v>108</v>
      </c>
      <c r="J11" s="260"/>
      <c r="K11" s="246"/>
      <c r="L11" s="246"/>
      <c r="M11" s="246"/>
      <c r="N11" s="246"/>
      <c r="O11" s="246"/>
      <c r="P11" s="246"/>
      <c r="Q11" s="246"/>
      <c r="R11" s="246"/>
      <c r="S11" s="246"/>
      <c r="T11" s="246"/>
    </row>
    <row r="12" spans="1:20" s="247" customFormat="1" ht="22.5">
      <c r="A12" s="261"/>
      <c r="B12" s="261"/>
      <c r="C12" s="261">
        <v>1</v>
      </c>
      <c r="D12" s="262"/>
      <c r="F12" s="256" t="s">
        <v>118</v>
      </c>
      <c r="G12" s="264" t="s">
        <v>109</v>
      </c>
      <c r="H12" s="258" t="str">
        <f>IF([1]Территории!H13="","","" &amp; [1]Территории!H13 &amp; "")</f>
        <v>город Шадринск</v>
      </c>
      <c r="I12" s="259" t="s">
        <v>110</v>
      </c>
      <c r="J12" s="260"/>
      <c r="K12" s="246"/>
      <c r="L12" s="246"/>
      <c r="M12" s="246"/>
      <c r="N12" s="246"/>
      <c r="O12" s="246"/>
      <c r="P12" s="246"/>
      <c r="Q12" s="246"/>
      <c r="R12" s="246"/>
      <c r="S12" s="246"/>
      <c r="T12" s="246"/>
    </row>
    <row r="13" spans="1:20" s="247" customFormat="1" ht="56.25">
      <c r="A13" s="261"/>
      <c r="B13" s="261"/>
      <c r="C13" s="261"/>
      <c r="D13" s="262">
        <v>1</v>
      </c>
      <c r="F13" s="256" t="s">
        <v>119</v>
      </c>
      <c r="G13" s="265" t="s">
        <v>111</v>
      </c>
      <c r="H13" s="258" t="str">
        <f>IF([1]Территории!R14="","","" &amp; [1]Территории!R14 &amp; "")</f>
        <v>город Шадринск (37705000)</v>
      </c>
      <c r="I13" s="266" t="s">
        <v>112</v>
      </c>
      <c r="J13" s="260"/>
      <c r="K13" s="246"/>
      <c r="L13" s="246"/>
      <c r="M13" s="246"/>
      <c r="N13" s="246"/>
      <c r="O13" s="246"/>
      <c r="P13" s="246"/>
      <c r="Q13" s="246"/>
      <c r="R13" s="246"/>
      <c r="S13" s="246"/>
      <c r="T13" s="246"/>
    </row>
    <row r="14" spans="1:20" s="268" customFormat="1" ht="15">
      <c r="A14" s="267"/>
      <c r="B14" s="267"/>
      <c r="C14" s="267"/>
      <c r="D14" s="267"/>
      <c r="F14" s="269"/>
      <c r="G14" s="270"/>
      <c r="H14" s="271"/>
      <c r="I14" s="272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s="268" customFormat="1" ht="15">
      <c r="A15" s="267"/>
      <c r="B15" s="267"/>
      <c r="C15" s="267"/>
      <c r="D15" s="267"/>
      <c r="F15" s="269"/>
      <c r="G15" s="273" t="s">
        <v>113</v>
      </c>
      <c r="H15" s="273"/>
      <c r="I15" s="272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C4" workbookViewId="0">
      <selection activeCell="F29" sqref="F29"/>
    </sheetView>
  </sheetViews>
  <sheetFormatPr defaultColWidth="10.5703125" defaultRowHeight="14.25"/>
  <cols>
    <col min="1" max="1" width="9.140625" style="274" hidden="1" customWidth="1"/>
    <col min="2" max="2" width="9.140625" style="139" hidden="1" customWidth="1"/>
    <col min="3" max="3" width="3.7109375" style="242" customWidth="1"/>
    <col min="4" max="4" width="6.28515625" style="98" bestFit="1" customWidth="1"/>
    <col min="5" max="5" width="64.140625" style="98" customWidth="1"/>
    <col min="6" max="7" width="35.7109375" style="98" customWidth="1"/>
    <col min="8" max="8" width="115.7109375" style="98" customWidth="1"/>
    <col min="9" max="9" width="10.5703125" style="98"/>
    <col min="10" max="11" width="10.5703125" style="102"/>
    <col min="12" max="16384" width="10.5703125" style="98"/>
  </cols>
  <sheetData>
    <row r="1" spans="1:17" hidden="1">
      <c r="N1" s="275"/>
      <c r="O1" s="275"/>
      <c r="Q1" s="275"/>
    </row>
    <row r="2" spans="1:17" hidden="1"/>
    <row r="3" spans="1:17" hidden="1"/>
    <row r="4" spans="1:17">
      <c r="C4" s="276"/>
      <c r="D4" s="277"/>
      <c r="E4" s="277"/>
      <c r="F4" s="277"/>
      <c r="G4" s="278"/>
      <c r="H4" s="278"/>
    </row>
    <row r="5" spans="1:17" ht="22.5">
      <c r="C5" s="276"/>
      <c r="D5" s="279" t="s">
        <v>120</v>
      </c>
      <c r="E5" s="279"/>
      <c r="F5" s="279"/>
      <c r="G5" s="279"/>
      <c r="H5" s="280"/>
    </row>
    <row r="6" spans="1:17">
      <c r="C6" s="276"/>
      <c r="D6" s="277"/>
      <c r="E6" s="281"/>
      <c r="F6" s="281"/>
      <c r="G6" s="282"/>
      <c r="H6" s="283"/>
    </row>
    <row r="7" spans="1:17">
      <c r="C7" s="276"/>
      <c r="D7" s="284" t="s">
        <v>95</v>
      </c>
      <c r="E7" s="284"/>
      <c r="F7" s="284"/>
      <c r="G7" s="284"/>
      <c r="H7" s="285" t="s">
        <v>96</v>
      </c>
    </row>
    <row r="8" spans="1:17" ht="15">
      <c r="C8" s="276"/>
      <c r="D8" s="286" t="s">
        <v>54</v>
      </c>
      <c r="E8" s="287" t="s">
        <v>97</v>
      </c>
      <c r="F8" s="287" t="s">
        <v>98</v>
      </c>
      <c r="G8" s="287" t="s">
        <v>121</v>
      </c>
      <c r="H8" s="285"/>
    </row>
    <row r="9" spans="1:17">
      <c r="C9" s="276"/>
      <c r="D9" s="206" t="s">
        <v>56</v>
      </c>
      <c r="E9" s="206" t="s">
        <v>57</v>
      </c>
      <c r="F9" s="206" t="s">
        <v>58</v>
      </c>
      <c r="G9" s="206" t="s">
        <v>59</v>
      </c>
      <c r="H9" s="206" t="s">
        <v>60</v>
      </c>
    </row>
    <row r="10" spans="1:17" ht="33.75">
      <c r="A10" s="288"/>
      <c r="C10" s="276"/>
      <c r="D10" s="289" t="s">
        <v>56</v>
      </c>
      <c r="E10" s="290" t="s">
        <v>122</v>
      </c>
      <c r="F10" s="291" t="s">
        <v>123</v>
      </c>
      <c r="G10" s="292" t="s">
        <v>124</v>
      </c>
      <c r="H10" s="293" t="s">
        <v>125</v>
      </c>
    </row>
    <row r="11" spans="1:17" ht="33.75">
      <c r="A11" s="288"/>
      <c r="C11" s="276"/>
      <c r="D11" s="289" t="s">
        <v>57</v>
      </c>
      <c r="E11" s="290" t="s">
        <v>126</v>
      </c>
      <c r="F11" s="291" t="s">
        <v>123</v>
      </c>
      <c r="G11" s="294" t="s">
        <v>124</v>
      </c>
      <c r="H11" s="295"/>
    </row>
    <row r="12" spans="1:17" ht="33.75">
      <c r="A12" s="296"/>
      <c r="C12" s="297"/>
      <c r="D12" s="289" t="s">
        <v>58</v>
      </c>
      <c r="E12" s="290" t="s">
        <v>127</v>
      </c>
      <c r="F12" s="291" t="s">
        <v>123</v>
      </c>
      <c r="G12" s="294" t="s">
        <v>124</v>
      </c>
      <c r="H12" s="295"/>
      <c r="I12" s="102"/>
      <c r="K12" s="98"/>
    </row>
    <row r="13" spans="1:17" ht="33.75">
      <c r="A13" s="296"/>
      <c r="C13" s="297"/>
      <c r="D13" s="289" t="s">
        <v>59</v>
      </c>
      <c r="E13" s="290" t="s">
        <v>128</v>
      </c>
      <c r="F13" s="291" t="s">
        <v>123</v>
      </c>
      <c r="G13" s="294" t="s">
        <v>124</v>
      </c>
      <c r="H13" s="295"/>
      <c r="I13" s="102"/>
      <c r="K13" s="98"/>
    </row>
    <row r="14" spans="1:17">
      <c r="A14" s="288"/>
      <c r="C14" s="276"/>
      <c r="D14" s="298"/>
      <c r="E14" s="299" t="s">
        <v>129</v>
      </c>
      <c r="F14" s="300"/>
      <c r="G14" s="301"/>
      <c r="H14" s="302"/>
    </row>
    <row r="15" spans="1:17">
      <c r="D15" s="303"/>
      <c r="E15" s="303"/>
      <c r="F15" s="303"/>
      <c r="G15" s="303"/>
      <c r="H15" s="303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://www.shts-shadr.ru/upload/documents/polozhenie_o_zakupkah.pdf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F7" sqref="F7:F13"/>
    </sheetView>
  </sheetViews>
  <sheetFormatPr defaultColWidth="10.5703125" defaultRowHeight="14.25"/>
  <cols>
    <col min="1" max="1" width="3.7109375" style="241" hidden="1" customWidth="1"/>
    <col min="2" max="4" width="3.7109375" style="88" hidden="1" customWidth="1"/>
    <col min="5" max="5" width="3.7109375" style="242" customWidth="1"/>
    <col min="6" max="6" width="9.7109375" style="98" customWidth="1"/>
    <col min="7" max="7" width="37.7109375" style="98" customWidth="1"/>
    <col min="8" max="8" width="66.85546875" style="98" customWidth="1"/>
    <col min="9" max="9" width="115.7109375" style="98" customWidth="1"/>
    <col min="10" max="11" width="10.5703125" style="88"/>
    <col min="12" max="12" width="11.140625" style="88" customWidth="1"/>
    <col min="13" max="20" width="10.5703125" style="88"/>
    <col min="21" max="16384" width="10.5703125" style="98"/>
  </cols>
  <sheetData>
    <row r="1" spans="1:20">
      <c r="A1" s="241" t="s">
        <v>88</v>
      </c>
    </row>
    <row r="2" spans="1:20" ht="22.5">
      <c r="F2" s="243" t="s">
        <v>94</v>
      </c>
      <c r="G2" s="244"/>
      <c r="H2" s="245"/>
      <c r="I2" s="109"/>
    </row>
    <row r="4" spans="1:20" s="247" customFormat="1" ht="15">
      <c r="A4" s="246"/>
      <c r="B4" s="246"/>
      <c r="C4" s="246"/>
      <c r="D4" s="246"/>
      <c r="F4" s="118" t="s">
        <v>95</v>
      </c>
      <c r="G4" s="118"/>
      <c r="H4" s="118"/>
      <c r="I4" s="248" t="s">
        <v>96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5">
      <c r="A5" s="246"/>
      <c r="B5" s="246"/>
      <c r="C5" s="246"/>
      <c r="D5" s="246"/>
      <c r="F5" s="249" t="s">
        <v>54</v>
      </c>
      <c r="G5" s="250" t="s">
        <v>97</v>
      </c>
      <c r="H5" s="251" t="s">
        <v>98</v>
      </c>
      <c r="I5" s="248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1:20" s="247" customFormat="1" ht="15">
      <c r="A6" s="246"/>
      <c r="B6" s="246"/>
      <c r="C6" s="246"/>
      <c r="D6" s="246"/>
      <c r="F6" s="252" t="s">
        <v>56</v>
      </c>
      <c r="G6" s="253">
        <v>2</v>
      </c>
      <c r="H6" s="254">
        <v>3</v>
      </c>
      <c r="I6" s="255">
        <v>4</v>
      </c>
      <c r="J6" s="246">
        <v>4</v>
      </c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s="247" customFormat="1" ht="18.75">
      <c r="A7" s="246"/>
      <c r="B7" s="246"/>
      <c r="C7" s="246"/>
      <c r="D7" s="246"/>
      <c r="F7" s="256">
        <v>1</v>
      </c>
      <c r="G7" s="257" t="s">
        <v>99</v>
      </c>
      <c r="H7" s="258" t="str">
        <f>IF(dateCh="","",dateCh)</f>
        <v>06.05.2020</v>
      </c>
      <c r="I7" s="259" t="s">
        <v>100</v>
      </c>
      <c r="J7" s="260"/>
      <c r="K7" s="246"/>
      <c r="L7" s="246"/>
      <c r="M7" s="246"/>
      <c r="N7" s="246"/>
      <c r="O7" s="246"/>
      <c r="P7" s="246"/>
      <c r="Q7" s="246"/>
      <c r="R7" s="246"/>
      <c r="S7" s="246"/>
      <c r="T7" s="246"/>
    </row>
    <row r="8" spans="1:20" s="247" customFormat="1" ht="45">
      <c r="A8" s="261">
        <v>1</v>
      </c>
      <c r="B8" s="246"/>
      <c r="C8" s="246"/>
      <c r="D8" s="246"/>
      <c r="F8" s="256" t="s">
        <v>114</v>
      </c>
      <c r="G8" s="257" t="s">
        <v>101</v>
      </c>
      <c r="H8" s="258" t="str">
        <f>IF('[1]Перечень тарифов'!R21="","наименование отсутствует","" &amp; '[1]Перечень тарифов'!R21 &amp; "")</f>
        <v>наименование отсутствует</v>
      </c>
      <c r="I8" s="259" t="s">
        <v>102</v>
      </c>
      <c r="J8" s="260"/>
      <c r="K8" s="246"/>
      <c r="L8" s="246"/>
      <c r="M8" s="246"/>
      <c r="N8" s="246"/>
      <c r="O8" s="246"/>
      <c r="P8" s="246"/>
      <c r="Q8" s="246"/>
      <c r="R8" s="246"/>
      <c r="S8" s="246"/>
      <c r="T8" s="246"/>
    </row>
    <row r="9" spans="1:20" s="247" customFormat="1" ht="22.5">
      <c r="A9" s="261"/>
      <c r="B9" s="246"/>
      <c r="C9" s="246"/>
      <c r="D9" s="246"/>
      <c r="F9" s="256" t="s">
        <v>115</v>
      </c>
      <c r="G9" s="257" t="s">
        <v>103</v>
      </c>
      <c r="H9" s="258" t="str">
        <f>IF('[1]Перечень тарифов'!F21="","наименование отсутствует","" &amp; '[1]Перечень тарифов'!F21 &amp; "")</f>
        <v>Горячее водоснабжение</v>
      </c>
      <c r="I9" s="259" t="s">
        <v>104</v>
      </c>
      <c r="J9" s="260"/>
      <c r="K9" s="246"/>
      <c r="L9" s="246"/>
      <c r="M9" s="246"/>
      <c r="N9" s="246"/>
      <c r="O9" s="246"/>
      <c r="P9" s="246"/>
      <c r="Q9" s="246"/>
      <c r="R9" s="246"/>
      <c r="S9" s="246"/>
      <c r="T9" s="246"/>
    </row>
    <row r="10" spans="1:20" s="247" customFormat="1" ht="22.5">
      <c r="A10" s="261"/>
      <c r="B10" s="246"/>
      <c r="C10" s="246"/>
      <c r="D10" s="246"/>
      <c r="F10" s="256" t="s">
        <v>116</v>
      </c>
      <c r="G10" s="257" t="s">
        <v>105</v>
      </c>
      <c r="H10" s="251" t="s">
        <v>106</v>
      </c>
      <c r="I10" s="259"/>
      <c r="J10" s="260"/>
      <c r="K10" s="246"/>
      <c r="L10" s="246"/>
      <c r="M10" s="246"/>
      <c r="N10" s="246"/>
      <c r="O10" s="246"/>
      <c r="P10" s="246"/>
      <c r="Q10" s="246"/>
      <c r="R10" s="246"/>
      <c r="S10" s="246"/>
      <c r="T10" s="246"/>
    </row>
    <row r="11" spans="1:20" s="247" customFormat="1" ht="18.75">
      <c r="A11" s="261"/>
      <c r="B11" s="261">
        <v>1</v>
      </c>
      <c r="C11" s="262"/>
      <c r="D11" s="262"/>
      <c r="F11" s="256" t="s">
        <v>117</v>
      </c>
      <c r="G11" s="263" t="s">
        <v>107</v>
      </c>
      <c r="H11" s="258" t="str">
        <f>IF(region_name="","",region_name)</f>
        <v>Курганская область</v>
      </c>
      <c r="I11" s="259" t="s">
        <v>108</v>
      </c>
      <c r="J11" s="260"/>
      <c r="K11" s="246"/>
      <c r="L11" s="246"/>
      <c r="M11" s="246"/>
      <c r="N11" s="246"/>
      <c r="O11" s="246"/>
      <c r="P11" s="246"/>
      <c r="Q11" s="246"/>
      <c r="R11" s="246"/>
      <c r="S11" s="246"/>
      <c r="T11" s="246"/>
    </row>
    <row r="12" spans="1:20" s="247" customFormat="1" ht="22.5">
      <c r="A12" s="261"/>
      <c r="B12" s="261"/>
      <c r="C12" s="261">
        <v>1</v>
      </c>
      <c r="D12" s="262"/>
      <c r="F12" s="256" t="s">
        <v>118</v>
      </c>
      <c r="G12" s="264" t="s">
        <v>109</v>
      </c>
      <c r="H12" s="258" t="str">
        <f>IF([1]Территории!H13="","","" &amp; [1]Территории!H13 &amp; "")</f>
        <v>город Шадринск</v>
      </c>
      <c r="I12" s="259" t="s">
        <v>110</v>
      </c>
      <c r="J12" s="260"/>
      <c r="K12" s="246"/>
      <c r="L12" s="246"/>
      <c r="M12" s="246"/>
      <c r="N12" s="246"/>
      <c r="O12" s="246"/>
      <c r="P12" s="246"/>
      <c r="Q12" s="246"/>
      <c r="R12" s="246"/>
      <c r="S12" s="246"/>
      <c r="T12" s="246"/>
    </row>
    <row r="13" spans="1:20" s="247" customFormat="1" ht="56.25">
      <c r="A13" s="261"/>
      <c r="B13" s="261"/>
      <c r="C13" s="261"/>
      <c r="D13" s="262">
        <v>1</v>
      </c>
      <c r="F13" s="256" t="s">
        <v>119</v>
      </c>
      <c r="G13" s="265" t="s">
        <v>111</v>
      </c>
      <c r="H13" s="258" t="str">
        <f>IF([1]Территории!R14="","","" &amp; [1]Территории!R14 &amp; "")</f>
        <v>город Шадринск (37705000)</v>
      </c>
      <c r="I13" s="266" t="s">
        <v>112</v>
      </c>
      <c r="J13" s="260"/>
      <c r="K13" s="246"/>
      <c r="L13" s="246"/>
      <c r="M13" s="246"/>
      <c r="N13" s="246"/>
      <c r="O13" s="246"/>
      <c r="P13" s="246"/>
      <c r="Q13" s="246"/>
      <c r="R13" s="246"/>
      <c r="S13" s="246"/>
      <c r="T13" s="246"/>
    </row>
    <row r="14" spans="1:20" s="268" customFormat="1" ht="15">
      <c r="A14" s="267"/>
      <c r="B14" s="267"/>
      <c r="C14" s="267"/>
      <c r="D14" s="267"/>
      <c r="F14" s="269"/>
      <c r="G14" s="270"/>
      <c r="H14" s="271"/>
      <c r="I14" s="272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s="268" customFormat="1" ht="15">
      <c r="A15" s="267"/>
      <c r="B15" s="267"/>
      <c r="C15" s="267"/>
      <c r="D15" s="267"/>
      <c r="F15" s="269"/>
      <c r="G15" s="273" t="s">
        <v>113</v>
      </c>
      <c r="H15" s="273"/>
      <c r="I15" s="272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opLeftCell="C19" zoomScale="75" zoomScaleNormal="75" workbookViewId="0">
      <selection activeCell="E38" sqref="E38:K38"/>
    </sheetView>
  </sheetViews>
  <sheetFormatPr defaultColWidth="10.5703125" defaultRowHeight="28.5" customHeight="1"/>
  <cols>
    <col min="1" max="1" width="9.140625" style="274" hidden="1" customWidth="1"/>
    <col min="2" max="2" width="9.140625" style="139" hidden="1" customWidth="1"/>
    <col min="3" max="3" width="3.7109375" style="242" customWidth="1"/>
    <col min="4" max="4" width="6.28515625" style="98" bestFit="1" customWidth="1"/>
    <col min="5" max="5" width="46.7109375" style="98" customWidth="1"/>
    <col min="6" max="6" width="35.7109375" style="98" customWidth="1"/>
    <col min="7" max="7" width="3.7109375" style="98" customWidth="1"/>
    <col min="8" max="9" width="11.7109375" style="98" customWidth="1"/>
    <col min="10" max="11" width="35.7109375" style="98" customWidth="1"/>
    <col min="12" max="12" width="84.85546875" style="98" customWidth="1"/>
    <col min="13" max="13" width="10.5703125" style="98"/>
    <col min="14" max="15" width="10.5703125" style="102"/>
    <col min="16" max="16384" width="10.5703125" style="98"/>
  </cols>
  <sheetData>
    <row r="1" spans="1:32" ht="28.5" customHeight="1">
      <c r="S1" s="304"/>
      <c r="AF1" s="275"/>
    </row>
    <row r="4" spans="1:32" ht="28.5" customHeight="1">
      <c r="C4" s="276"/>
      <c r="D4" s="277"/>
      <c r="E4" s="277"/>
      <c r="F4" s="277"/>
      <c r="G4" s="277"/>
      <c r="H4" s="277"/>
      <c r="I4" s="277"/>
      <c r="J4" s="277"/>
      <c r="K4" s="278"/>
      <c r="L4" s="278"/>
    </row>
    <row r="5" spans="1:32" ht="28.5" customHeight="1">
      <c r="C5" s="276"/>
      <c r="D5" s="279" t="s">
        <v>130</v>
      </c>
      <c r="E5" s="279"/>
      <c r="F5" s="279"/>
      <c r="G5" s="279"/>
      <c r="H5" s="279"/>
      <c r="I5" s="279"/>
      <c r="J5" s="279"/>
      <c r="K5" s="279"/>
      <c r="L5" s="305"/>
    </row>
    <row r="6" spans="1:32" ht="28.5" customHeight="1">
      <c r="C6" s="276"/>
      <c r="D6" s="277"/>
      <c r="E6" s="281"/>
      <c r="F6" s="281"/>
      <c r="G6" s="281"/>
      <c r="H6" s="281"/>
      <c r="I6" s="281"/>
      <c r="J6" s="281"/>
      <c r="K6" s="282"/>
      <c r="L6" s="283"/>
    </row>
    <row r="7" spans="1:32" ht="28.5" customHeight="1">
      <c r="C7" s="276"/>
      <c r="D7" s="277"/>
      <c r="E7" s="30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307" t="str">
        <f>IF(datePr_ch="",IF(datePr="","",datePr),datePr_ch)</f>
        <v>30.04.2020</v>
      </c>
      <c r="G7" s="307"/>
      <c r="H7" s="307"/>
      <c r="I7" s="307"/>
      <c r="J7" s="307"/>
      <c r="K7" s="307"/>
      <c r="L7" s="308"/>
      <c r="M7" s="309"/>
    </row>
    <row r="8" spans="1:32" ht="28.5" customHeight="1">
      <c r="C8" s="276"/>
      <c r="D8" s="277"/>
      <c r="E8" s="30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307" t="str">
        <f>IF(numberPr_ch="",IF(numberPr="","",numberPr),numberPr_ch)</f>
        <v>№221Т</v>
      </c>
      <c r="G8" s="307"/>
      <c r="H8" s="307"/>
      <c r="I8" s="307"/>
      <c r="J8" s="307"/>
      <c r="K8" s="307"/>
      <c r="L8" s="308"/>
      <c r="M8" s="309"/>
    </row>
    <row r="9" spans="1:32" ht="28.5" customHeight="1">
      <c r="C9" s="276"/>
      <c r="D9" s="277"/>
      <c r="E9" s="281"/>
      <c r="F9" s="281"/>
      <c r="G9" s="281"/>
      <c r="H9" s="281"/>
      <c r="I9" s="281"/>
      <c r="J9" s="281"/>
      <c r="K9" s="282"/>
      <c r="L9" s="283"/>
    </row>
    <row r="10" spans="1:32" ht="28.5" customHeight="1">
      <c r="C10" s="276"/>
      <c r="D10" s="284" t="s">
        <v>95</v>
      </c>
      <c r="E10" s="284"/>
      <c r="F10" s="284"/>
      <c r="G10" s="284"/>
      <c r="H10" s="284"/>
      <c r="I10" s="284"/>
      <c r="J10" s="284"/>
      <c r="K10" s="284"/>
      <c r="L10" s="285" t="s">
        <v>96</v>
      </c>
    </row>
    <row r="11" spans="1:32" ht="28.5" customHeight="1">
      <c r="C11" s="276"/>
      <c r="D11" s="310" t="s">
        <v>54</v>
      </c>
      <c r="E11" s="311" t="s">
        <v>76</v>
      </c>
      <c r="F11" s="311" t="s">
        <v>79</v>
      </c>
      <c r="G11" s="312" t="s">
        <v>131</v>
      </c>
      <c r="H11" s="313"/>
      <c r="I11" s="314"/>
      <c r="J11" s="311" t="s">
        <v>98</v>
      </c>
      <c r="K11" s="311" t="s">
        <v>121</v>
      </c>
      <c r="L11" s="285"/>
    </row>
    <row r="12" spans="1:32" ht="28.5" customHeight="1">
      <c r="C12" s="276"/>
      <c r="D12" s="315"/>
      <c r="E12" s="316"/>
      <c r="F12" s="316"/>
      <c r="G12" s="317" t="s">
        <v>132</v>
      </c>
      <c r="H12" s="318"/>
      <c r="I12" s="287" t="s">
        <v>133</v>
      </c>
      <c r="J12" s="316"/>
      <c r="K12" s="316"/>
      <c r="L12" s="285"/>
    </row>
    <row r="13" spans="1:32" ht="28.5" customHeight="1">
      <c r="C13" s="276"/>
      <c r="D13" s="206" t="s">
        <v>56</v>
      </c>
      <c r="E13" s="206" t="s">
        <v>57</v>
      </c>
      <c r="F13" s="206" t="s">
        <v>58</v>
      </c>
      <c r="G13" s="319" t="s">
        <v>59</v>
      </c>
      <c r="H13" s="319"/>
      <c r="I13" s="206" t="s">
        <v>60</v>
      </c>
      <c r="J13" s="206" t="s">
        <v>61</v>
      </c>
      <c r="K13" s="206" t="s">
        <v>62</v>
      </c>
      <c r="L13" s="206" t="s">
        <v>85</v>
      </c>
    </row>
    <row r="14" spans="1:32" ht="28.5" customHeight="1">
      <c r="A14" s="288"/>
      <c r="C14" s="276"/>
      <c r="D14" s="320">
        <v>1</v>
      </c>
      <c r="E14" s="321" t="s">
        <v>134</v>
      </c>
      <c r="F14" s="322"/>
      <c r="G14" s="322"/>
      <c r="H14" s="322"/>
      <c r="I14" s="322"/>
      <c r="J14" s="322"/>
      <c r="K14" s="322"/>
      <c r="L14" s="323"/>
      <c r="M14" s="324"/>
    </row>
    <row r="15" spans="1:32" ht="28.5" customHeight="1">
      <c r="A15" s="288"/>
      <c r="C15" s="276"/>
      <c r="D15" s="320" t="s">
        <v>135</v>
      </c>
      <c r="E15" s="325" t="s">
        <v>106</v>
      </c>
      <c r="F15" s="325" t="s">
        <v>106</v>
      </c>
      <c r="G15" s="326" t="s">
        <v>106</v>
      </c>
      <c r="H15" s="327"/>
      <c r="I15" s="325" t="s">
        <v>106</v>
      </c>
      <c r="J15" s="328" t="s">
        <v>136</v>
      </c>
      <c r="K15" s="329"/>
      <c r="L15" s="259" t="s">
        <v>137</v>
      </c>
      <c r="M15" s="324"/>
    </row>
    <row r="16" spans="1:32" ht="28.5" customHeight="1">
      <c r="A16" s="288"/>
      <c r="B16" s="139">
        <v>3</v>
      </c>
      <c r="C16" s="276"/>
      <c r="D16" s="330">
        <v>2</v>
      </c>
      <c r="E16" s="331" t="s">
        <v>138</v>
      </c>
      <c r="F16" s="332"/>
      <c r="G16" s="332"/>
      <c r="H16" s="333"/>
      <c r="I16" s="333"/>
      <c r="J16" s="333" t="s">
        <v>106</v>
      </c>
      <c r="K16" s="333"/>
      <c r="L16" s="334"/>
      <c r="M16" s="324"/>
    </row>
    <row r="17" spans="1:15" ht="28.5" customHeight="1">
      <c r="A17" s="288"/>
      <c r="C17" s="335"/>
      <c r="D17" s="336" t="s">
        <v>114</v>
      </c>
      <c r="E17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338" t="str">
        <f>IF('[1]Перечень тарифов'!J21="","наименование отсутствует","" &amp; '[1]Перечень тарифов'!J21 &amp; "")</f>
        <v>Тариф на горячую воду</v>
      </c>
      <c r="G17" s="325"/>
      <c r="H17" s="339" t="s">
        <v>6</v>
      </c>
      <c r="I17" s="340" t="s">
        <v>139</v>
      </c>
      <c r="J17" s="328" t="s">
        <v>140</v>
      </c>
      <c r="K17" s="325" t="s">
        <v>106</v>
      </c>
      <c r="L17" s="293" t="s">
        <v>141</v>
      </c>
      <c r="M17" s="324"/>
    </row>
    <row r="18" spans="1:15" s="342" customFormat="1" ht="28.5" customHeight="1">
      <c r="A18" s="288"/>
      <c r="B18" s="139"/>
      <c r="C18" s="335"/>
      <c r="D18" s="336"/>
      <c r="E18" s="337"/>
      <c r="F18" s="338"/>
      <c r="G18" s="341" t="s">
        <v>142</v>
      </c>
      <c r="H18" s="339" t="s">
        <v>143</v>
      </c>
      <c r="I18" s="340" t="s">
        <v>144</v>
      </c>
      <c r="J18" s="328" t="s">
        <v>140</v>
      </c>
      <c r="K18" s="325" t="s">
        <v>106</v>
      </c>
      <c r="L18" s="295"/>
      <c r="M18" s="324"/>
      <c r="N18" s="102"/>
      <c r="O18" s="102"/>
    </row>
    <row r="19" spans="1:15" s="342" customFormat="1" ht="28.5" customHeight="1">
      <c r="A19" s="288"/>
      <c r="B19" s="139"/>
      <c r="C19" s="335"/>
      <c r="D19" s="336"/>
      <c r="E19" s="337"/>
      <c r="F19" s="338"/>
      <c r="G19" s="341" t="s">
        <v>142</v>
      </c>
      <c r="H19" s="339" t="s">
        <v>145</v>
      </c>
      <c r="I19" s="340" t="s">
        <v>8</v>
      </c>
      <c r="J19" s="328" t="s">
        <v>140</v>
      </c>
      <c r="K19" s="325" t="s">
        <v>106</v>
      </c>
      <c r="L19" s="295"/>
      <c r="M19" s="324"/>
      <c r="N19" s="102"/>
      <c r="O19" s="102"/>
    </row>
    <row r="20" spans="1:15" ht="28.5" customHeight="1">
      <c r="A20" s="288"/>
      <c r="C20" s="335"/>
      <c r="D20" s="336"/>
      <c r="E20" s="337"/>
      <c r="F20" s="338"/>
      <c r="G20" s="343"/>
      <c r="H20" s="299" t="s">
        <v>146</v>
      </c>
      <c r="I20" s="300"/>
      <c r="J20" s="300"/>
      <c r="K20" s="301"/>
      <c r="L20" s="302"/>
      <c r="M20" s="324"/>
    </row>
    <row r="21" spans="1:15" ht="28.5" customHeight="1">
      <c r="A21" s="288"/>
      <c r="B21" s="139">
        <v>3</v>
      </c>
      <c r="C21" s="276"/>
      <c r="D21" s="289" t="s">
        <v>58</v>
      </c>
      <c r="E21" s="321" t="s">
        <v>147</v>
      </c>
      <c r="F21" s="321"/>
      <c r="G21" s="321"/>
      <c r="H21" s="321"/>
      <c r="I21" s="321"/>
      <c r="J21" s="321"/>
      <c r="K21" s="321"/>
      <c r="L21" s="344"/>
      <c r="M21" s="324"/>
    </row>
    <row r="22" spans="1:15" ht="28.5" customHeight="1">
      <c r="A22" s="288"/>
      <c r="C22" s="276"/>
      <c r="D22" s="320" t="s">
        <v>115</v>
      </c>
      <c r="E22" s="325" t="s">
        <v>106</v>
      </c>
      <c r="F22" s="325" t="s">
        <v>106</v>
      </c>
      <c r="G22" s="326" t="s">
        <v>106</v>
      </c>
      <c r="H22" s="327"/>
      <c r="I22" s="325" t="s">
        <v>106</v>
      </c>
      <c r="J22" s="325" t="s">
        <v>106</v>
      </c>
      <c r="K22" s="294"/>
      <c r="L22" s="259" t="s">
        <v>148</v>
      </c>
      <c r="M22" s="324"/>
    </row>
    <row r="23" spans="1:15" ht="28.5" customHeight="1">
      <c r="A23" s="288"/>
      <c r="B23" s="139">
        <v>3</v>
      </c>
      <c r="C23" s="276"/>
      <c r="D23" s="289" t="s">
        <v>59</v>
      </c>
      <c r="E23" s="321" t="s">
        <v>149</v>
      </c>
      <c r="F23" s="321"/>
      <c r="G23" s="321"/>
      <c r="H23" s="321"/>
      <c r="I23" s="321"/>
      <c r="J23" s="321"/>
      <c r="K23" s="321"/>
      <c r="L23" s="344"/>
      <c r="M23" s="324"/>
    </row>
    <row r="24" spans="1:15" ht="28.5" customHeight="1">
      <c r="A24" s="288"/>
      <c r="C24" s="335"/>
      <c r="D24" s="336" t="s">
        <v>116</v>
      </c>
      <c r="E24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4" s="338" t="str">
        <f>IF('[1]Перечень тарифов'!J21="","наименование отсутствует","" &amp; '[1]Перечень тарифов'!J21 &amp; "")</f>
        <v>Тариф на горячую воду</v>
      </c>
      <c r="G24" s="325"/>
      <c r="H24" s="340" t="s">
        <v>6</v>
      </c>
      <c r="I24" s="340" t="s">
        <v>139</v>
      </c>
      <c r="J24" s="345">
        <v>52553.74</v>
      </c>
      <c r="K24" s="325" t="s">
        <v>106</v>
      </c>
      <c r="L24" s="293" t="s">
        <v>150</v>
      </c>
      <c r="M24" s="324"/>
    </row>
    <row r="25" spans="1:15" s="342" customFormat="1" ht="28.5" customHeight="1">
      <c r="A25" s="288"/>
      <c r="B25" s="139"/>
      <c r="C25" s="335"/>
      <c r="D25" s="336"/>
      <c r="E25" s="337"/>
      <c r="F25" s="338"/>
      <c r="G25" s="341" t="s">
        <v>142</v>
      </c>
      <c r="H25" s="339" t="s">
        <v>143</v>
      </c>
      <c r="I25" s="340" t="s">
        <v>144</v>
      </c>
      <c r="J25" s="345">
        <v>47228.49</v>
      </c>
      <c r="K25" s="325" t="s">
        <v>106</v>
      </c>
      <c r="L25" s="295"/>
      <c r="M25" s="324"/>
      <c r="N25" s="102"/>
      <c r="O25" s="102"/>
    </row>
    <row r="26" spans="1:15" s="342" customFormat="1" ht="28.5" customHeight="1">
      <c r="A26" s="288"/>
      <c r="B26" s="139"/>
      <c r="C26" s="335"/>
      <c r="D26" s="336"/>
      <c r="E26" s="337"/>
      <c r="F26" s="338"/>
      <c r="G26" s="341" t="s">
        <v>142</v>
      </c>
      <c r="H26" s="339" t="s">
        <v>145</v>
      </c>
      <c r="I26" s="340" t="s">
        <v>8</v>
      </c>
      <c r="J26" s="345">
        <v>48521.56</v>
      </c>
      <c r="K26" s="325" t="s">
        <v>106</v>
      </c>
      <c r="L26" s="295"/>
      <c r="M26" s="324"/>
      <c r="N26" s="102"/>
      <c r="O26" s="102"/>
    </row>
    <row r="27" spans="1:15" ht="28.5" customHeight="1">
      <c r="A27" s="288"/>
      <c r="C27" s="335"/>
      <c r="D27" s="336"/>
      <c r="E27" s="337"/>
      <c r="F27" s="338"/>
      <c r="G27" s="343"/>
      <c r="H27" s="299" t="s">
        <v>146</v>
      </c>
      <c r="I27" s="346"/>
      <c r="J27" s="346"/>
      <c r="K27" s="301"/>
      <c r="L27" s="302"/>
      <c r="M27" s="324"/>
    </row>
    <row r="28" spans="1:15" ht="28.5" customHeight="1">
      <c r="A28" s="288"/>
      <c r="C28" s="276"/>
      <c r="D28" s="289" t="s">
        <v>60</v>
      </c>
      <c r="E28" s="321" t="s">
        <v>151</v>
      </c>
      <c r="F28" s="321"/>
      <c r="G28" s="321"/>
      <c r="H28" s="321"/>
      <c r="I28" s="321"/>
      <c r="J28" s="321"/>
      <c r="K28" s="321"/>
      <c r="L28" s="344"/>
      <c r="M28" s="324"/>
    </row>
    <row r="29" spans="1:15" ht="28.5" customHeight="1">
      <c r="A29" s="288"/>
      <c r="C29" s="335"/>
      <c r="D29" s="347" t="s">
        <v>152</v>
      </c>
      <c r="E29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9" s="338" t="str">
        <f>IF('[1]Перечень тарифов'!J21="","наименование отсутствует","" &amp; '[1]Перечень тарифов'!J21 &amp; "")</f>
        <v>Тариф на горячую воду</v>
      </c>
      <c r="G29" s="325"/>
      <c r="H29" s="339" t="s">
        <v>6</v>
      </c>
      <c r="I29" s="340" t="s">
        <v>139</v>
      </c>
      <c r="J29" s="345">
        <v>203.98282499999999</v>
      </c>
      <c r="K29" s="325" t="s">
        <v>106</v>
      </c>
      <c r="L29" s="293" t="s">
        <v>153</v>
      </c>
      <c r="M29" s="324"/>
    </row>
    <row r="30" spans="1:15" s="342" customFormat="1" ht="28.5" customHeight="1">
      <c r="A30" s="288"/>
      <c r="B30" s="139"/>
      <c r="C30" s="335"/>
      <c r="D30" s="348"/>
      <c r="E30" s="337"/>
      <c r="F30" s="338"/>
      <c r="G30" s="341" t="s">
        <v>142</v>
      </c>
      <c r="H30" s="339" t="s">
        <v>143</v>
      </c>
      <c r="I30" s="340" t="s">
        <v>144</v>
      </c>
      <c r="J30" s="345">
        <v>203.98282499999999</v>
      </c>
      <c r="K30" s="325" t="s">
        <v>106</v>
      </c>
      <c r="L30" s="295"/>
      <c r="M30" s="324"/>
      <c r="N30" s="102"/>
      <c r="O30" s="102"/>
    </row>
    <row r="31" spans="1:15" s="342" customFormat="1" ht="28.5" customHeight="1">
      <c r="A31" s="288"/>
      <c r="B31" s="139"/>
      <c r="C31" s="335"/>
      <c r="D31" s="348"/>
      <c r="E31" s="337"/>
      <c r="F31" s="338"/>
      <c r="G31" s="341" t="s">
        <v>142</v>
      </c>
      <c r="H31" s="339" t="s">
        <v>145</v>
      </c>
      <c r="I31" s="340" t="s">
        <v>8</v>
      </c>
      <c r="J31" s="345">
        <v>203.98282499999999</v>
      </c>
      <c r="K31" s="325" t="s">
        <v>106</v>
      </c>
      <c r="L31" s="295"/>
      <c r="M31" s="324"/>
      <c r="N31" s="102"/>
      <c r="O31" s="102"/>
    </row>
    <row r="32" spans="1:15" ht="28.5" customHeight="1">
      <c r="A32" s="288"/>
      <c r="C32" s="335"/>
      <c r="D32" s="349"/>
      <c r="E32" s="337"/>
      <c r="F32" s="338"/>
      <c r="G32" s="343"/>
      <c r="H32" s="299" t="s">
        <v>146</v>
      </c>
      <c r="I32" s="346"/>
      <c r="J32" s="346"/>
      <c r="K32" s="301"/>
      <c r="L32" s="302"/>
      <c r="M32" s="324"/>
    </row>
    <row r="33" spans="1:15" ht="28.5" customHeight="1">
      <c r="A33" s="288"/>
      <c r="C33" s="276"/>
      <c r="D33" s="289" t="s">
        <v>61</v>
      </c>
      <c r="E33" s="321" t="s">
        <v>154</v>
      </c>
      <c r="F33" s="321"/>
      <c r="G33" s="321"/>
      <c r="H33" s="321"/>
      <c r="I33" s="321"/>
      <c r="J33" s="321"/>
      <c r="K33" s="321"/>
      <c r="L33" s="344"/>
      <c r="M33" s="324"/>
    </row>
    <row r="34" spans="1:15" ht="28.5" customHeight="1">
      <c r="A34" s="288"/>
      <c r="C34" s="335"/>
      <c r="D34" s="347" t="s">
        <v>155</v>
      </c>
      <c r="E34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4" s="338" t="str">
        <f>IF('[1]Перечень тарифов'!J21="","наименование отсутствует","" &amp; '[1]Перечень тарифов'!J21 &amp; "")</f>
        <v>Тариф на горячую воду</v>
      </c>
      <c r="G34" s="325"/>
      <c r="H34" s="339" t="s">
        <v>6</v>
      </c>
      <c r="I34" s="340" t="s">
        <v>139</v>
      </c>
      <c r="J34" s="345">
        <v>0</v>
      </c>
      <c r="K34" s="325" t="s">
        <v>106</v>
      </c>
      <c r="L34" s="293" t="s">
        <v>156</v>
      </c>
      <c r="M34" s="324"/>
      <c r="O34" s="102" t="s">
        <v>157</v>
      </c>
    </row>
    <row r="35" spans="1:15" s="342" customFormat="1" ht="28.5" customHeight="1">
      <c r="A35" s="288"/>
      <c r="B35" s="139"/>
      <c r="C35" s="335"/>
      <c r="D35" s="348"/>
      <c r="E35" s="337"/>
      <c r="F35" s="338"/>
      <c r="G35" s="341" t="s">
        <v>142</v>
      </c>
      <c r="H35" s="339" t="s">
        <v>143</v>
      </c>
      <c r="I35" s="340" t="s">
        <v>144</v>
      </c>
      <c r="J35" s="345">
        <v>0</v>
      </c>
      <c r="K35" s="325" t="s">
        <v>106</v>
      </c>
      <c r="L35" s="295"/>
      <c r="M35" s="324"/>
      <c r="N35" s="102"/>
      <c r="O35" s="102"/>
    </row>
    <row r="36" spans="1:15" s="342" customFormat="1" ht="28.5" customHeight="1">
      <c r="A36" s="288"/>
      <c r="B36" s="139"/>
      <c r="C36" s="335"/>
      <c r="D36" s="348"/>
      <c r="E36" s="337"/>
      <c r="F36" s="338"/>
      <c r="G36" s="341" t="s">
        <v>142</v>
      </c>
      <c r="H36" s="339" t="s">
        <v>145</v>
      </c>
      <c r="I36" s="340" t="s">
        <v>8</v>
      </c>
      <c r="J36" s="345">
        <v>0</v>
      </c>
      <c r="K36" s="325" t="s">
        <v>106</v>
      </c>
      <c r="L36" s="295"/>
      <c r="M36" s="324"/>
      <c r="N36" s="102"/>
      <c r="O36" s="102"/>
    </row>
    <row r="37" spans="1:15" ht="28.5" customHeight="1">
      <c r="A37" s="288"/>
      <c r="C37" s="335"/>
      <c r="D37" s="349"/>
      <c r="E37" s="337"/>
      <c r="F37" s="338"/>
      <c r="G37" s="343"/>
      <c r="H37" s="299" t="s">
        <v>146</v>
      </c>
      <c r="I37" s="346"/>
      <c r="J37" s="346"/>
      <c r="K37" s="301"/>
      <c r="L37" s="302"/>
      <c r="M37" s="324"/>
    </row>
    <row r="38" spans="1:15" ht="28.5" customHeight="1">
      <c r="A38" s="288"/>
      <c r="B38" s="139">
        <v>3</v>
      </c>
      <c r="C38" s="276"/>
      <c r="D38" s="289" t="s">
        <v>62</v>
      </c>
      <c r="E38" s="321" t="s">
        <v>158</v>
      </c>
      <c r="F38" s="321"/>
      <c r="G38" s="321"/>
      <c r="H38" s="321"/>
      <c r="I38" s="321"/>
      <c r="J38" s="321"/>
      <c r="K38" s="321"/>
      <c r="L38" s="344"/>
      <c r="M38" s="324"/>
    </row>
    <row r="39" spans="1:15" ht="28.5" customHeight="1">
      <c r="A39" s="288"/>
      <c r="C39" s="335"/>
      <c r="D39" s="347" t="s">
        <v>159</v>
      </c>
      <c r="E39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9" s="338" t="str">
        <f>IF('[1]Перечень тарифов'!J21="","наименование отсутствует","" &amp; '[1]Перечень тарифов'!J21 &amp; "")</f>
        <v>Тариф на горячую воду</v>
      </c>
      <c r="G39" s="325"/>
      <c r="H39" s="339" t="s">
        <v>6</v>
      </c>
      <c r="I39" s="340" t="s">
        <v>139</v>
      </c>
      <c r="J39" s="345">
        <v>0</v>
      </c>
      <c r="K39" s="325" t="s">
        <v>106</v>
      </c>
      <c r="L39" s="293" t="s">
        <v>160</v>
      </c>
      <c r="M39" s="324"/>
    </row>
    <row r="40" spans="1:15" s="342" customFormat="1" ht="28.5" customHeight="1">
      <c r="A40" s="288"/>
      <c r="B40" s="139"/>
      <c r="C40" s="335"/>
      <c r="D40" s="348"/>
      <c r="E40" s="337"/>
      <c r="F40" s="338"/>
      <c r="G40" s="341" t="s">
        <v>142</v>
      </c>
      <c r="H40" s="339" t="s">
        <v>143</v>
      </c>
      <c r="I40" s="340" t="s">
        <v>144</v>
      </c>
      <c r="J40" s="345">
        <v>0</v>
      </c>
      <c r="K40" s="325" t="s">
        <v>106</v>
      </c>
      <c r="L40" s="295"/>
      <c r="M40" s="324"/>
      <c r="N40" s="102"/>
      <c r="O40" s="102"/>
    </row>
    <row r="41" spans="1:15" s="342" customFormat="1" ht="28.5" customHeight="1">
      <c r="A41" s="288"/>
      <c r="B41" s="139"/>
      <c r="C41" s="335"/>
      <c r="D41" s="348"/>
      <c r="E41" s="337"/>
      <c r="F41" s="338"/>
      <c r="G41" s="341" t="s">
        <v>142</v>
      </c>
      <c r="H41" s="339" t="s">
        <v>145</v>
      </c>
      <c r="I41" s="340" t="s">
        <v>8</v>
      </c>
      <c r="J41" s="345">
        <v>0</v>
      </c>
      <c r="K41" s="325" t="s">
        <v>106</v>
      </c>
      <c r="L41" s="295"/>
      <c r="M41" s="324"/>
      <c r="N41" s="102"/>
      <c r="O41" s="102"/>
    </row>
    <row r="42" spans="1:15" ht="28.5" customHeight="1">
      <c r="A42" s="288"/>
      <c r="C42" s="335"/>
      <c r="D42" s="349"/>
      <c r="E42" s="337"/>
      <c r="F42" s="338"/>
      <c r="G42" s="343"/>
      <c r="H42" s="299" t="s">
        <v>146</v>
      </c>
      <c r="I42" s="346"/>
      <c r="J42" s="346"/>
      <c r="K42" s="301"/>
      <c r="L42" s="302"/>
      <c r="M42" s="324"/>
    </row>
    <row r="43" spans="1:15" s="350" customFormat="1" ht="28.5" customHeight="1">
      <c r="A43" s="288"/>
      <c r="D43" s="351"/>
      <c r="E43" s="351"/>
      <c r="F43" s="351"/>
      <c r="G43" s="351"/>
      <c r="H43" s="351"/>
      <c r="I43" s="351"/>
      <c r="J43" s="351"/>
      <c r="K43" s="351"/>
      <c r="L43" s="351"/>
      <c r="N43" s="352"/>
      <c r="O43" s="352"/>
    </row>
    <row r="44" spans="1:15" ht="28.5" customHeight="1">
      <c r="D44" s="353">
        <v>1</v>
      </c>
      <c r="E44" s="273" t="s">
        <v>161</v>
      </c>
      <c r="F44" s="273"/>
      <c r="G44" s="273"/>
      <c r="H44" s="273"/>
      <c r="I44" s="273"/>
      <c r="J44" s="273"/>
      <c r="K44" s="273"/>
      <c r="L44" s="273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J17:J1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4 L29 L34 L16:L17 L3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9 H24:I26 H29:I31 H34:I36 H39:I41"/>
    <dataValidation type="decimal" allowBlank="1" showErrorMessage="1" errorTitle="Ошибка" error="Допускается ввод только действительных чисел!" sqref="J24:J26 J29:J31 J34:J36 J39:J41">
      <formula1>-9.99999999999999E+23</formula1>
      <formula2>9.99999999999999E+23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sqref="A1:XFD1048576"/>
    </sheetView>
  </sheetViews>
  <sheetFormatPr defaultColWidth="10.5703125" defaultRowHeight="14.25"/>
  <cols>
    <col min="1" max="1" width="3.7109375" style="241" hidden="1" customWidth="1"/>
    <col min="2" max="4" width="3.7109375" style="88" hidden="1" customWidth="1"/>
    <col min="5" max="5" width="3.7109375" style="242" customWidth="1"/>
    <col min="6" max="6" width="9.7109375" style="98" customWidth="1"/>
    <col min="7" max="7" width="37.7109375" style="98" customWidth="1"/>
    <col min="8" max="8" width="66.85546875" style="98" customWidth="1"/>
    <col min="9" max="9" width="115.7109375" style="98" customWidth="1"/>
    <col min="10" max="11" width="10.5703125" style="88"/>
    <col min="12" max="12" width="11.140625" style="88" customWidth="1"/>
    <col min="13" max="20" width="10.5703125" style="88"/>
    <col min="21" max="16384" width="10.5703125" style="98"/>
  </cols>
  <sheetData>
    <row r="1" spans="1:20">
      <c r="A1" s="241" t="s">
        <v>59</v>
      </c>
    </row>
    <row r="2" spans="1:20" ht="22.5">
      <c r="F2" s="243" t="s">
        <v>94</v>
      </c>
      <c r="G2" s="244"/>
      <c r="H2" s="245"/>
      <c r="I2" s="109"/>
    </row>
    <row r="4" spans="1:20" s="247" customFormat="1" ht="15">
      <c r="A4" s="246"/>
      <c r="B4" s="246"/>
      <c r="C4" s="246"/>
      <c r="D4" s="246"/>
      <c r="F4" s="118" t="s">
        <v>95</v>
      </c>
      <c r="G4" s="118"/>
      <c r="H4" s="118"/>
      <c r="I4" s="248" t="s">
        <v>96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5">
      <c r="A5" s="246"/>
      <c r="B5" s="246"/>
      <c r="C5" s="246"/>
      <c r="D5" s="246"/>
      <c r="F5" s="249" t="s">
        <v>54</v>
      </c>
      <c r="G5" s="250" t="s">
        <v>97</v>
      </c>
      <c r="H5" s="251" t="s">
        <v>98</v>
      </c>
      <c r="I5" s="248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1:20" s="247" customFormat="1" ht="15">
      <c r="A6" s="246"/>
      <c r="B6" s="246"/>
      <c r="C6" s="246"/>
      <c r="D6" s="246"/>
      <c r="F6" s="252" t="s">
        <v>56</v>
      </c>
      <c r="G6" s="253">
        <v>2</v>
      </c>
      <c r="H6" s="254">
        <v>3</v>
      </c>
      <c r="I6" s="255">
        <v>4</v>
      </c>
      <c r="J6" s="246">
        <v>4</v>
      </c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s="247" customFormat="1" ht="18.75">
      <c r="A7" s="246"/>
      <c r="B7" s="246"/>
      <c r="C7" s="246"/>
      <c r="D7" s="246"/>
      <c r="F7" s="256">
        <v>1</v>
      </c>
      <c r="G7" s="257" t="s">
        <v>99</v>
      </c>
      <c r="H7" s="258" t="str">
        <f>IF(dateCh="","",dateCh)</f>
        <v>06.05.2020</v>
      </c>
      <c r="I7" s="259" t="s">
        <v>100</v>
      </c>
      <c r="J7" s="260"/>
      <c r="K7" s="246"/>
      <c r="L7" s="246"/>
      <c r="M7" s="246"/>
      <c r="N7" s="246"/>
      <c r="O7" s="246"/>
      <c r="P7" s="246"/>
      <c r="Q7" s="246"/>
      <c r="R7" s="246"/>
      <c r="S7" s="246"/>
      <c r="T7" s="246"/>
    </row>
    <row r="8" spans="1:20" s="247" customFormat="1" ht="45">
      <c r="A8" s="261">
        <v>1</v>
      </c>
      <c r="B8" s="246"/>
      <c r="C8" s="246"/>
      <c r="D8" s="246"/>
      <c r="F8" s="256" t="e">
        <f ca="1">"2." &amp;mergeValue(A8)</f>
        <v>#NAME?</v>
      </c>
      <c r="G8" s="257" t="s">
        <v>101</v>
      </c>
      <c r="H8" s="258" t="str">
        <f>IF('[1]Перечень тарифов'!R21="","наименование отсутствует","" &amp; '[1]Перечень тарифов'!R21 &amp; "")</f>
        <v>наименование отсутствует</v>
      </c>
      <c r="I8" s="259" t="s">
        <v>102</v>
      </c>
      <c r="J8" s="260"/>
      <c r="K8" s="246"/>
      <c r="L8" s="246"/>
      <c r="M8" s="246"/>
      <c r="N8" s="246"/>
      <c r="O8" s="246"/>
      <c r="P8" s="246"/>
      <c r="Q8" s="246"/>
      <c r="R8" s="246"/>
      <c r="S8" s="246"/>
      <c r="T8" s="246"/>
    </row>
    <row r="9" spans="1:20" s="247" customFormat="1" ht="22.5">
      <c r="A9" s="261"/>
      <c r="B9" s="246"/>
      <c r="C9" s="246"/>
      <c r="D9" s="246"/>
      <c r="F9" s="256" t="e">
        <f ca="1">"3." &amp;mergeValue(A9)</f>
        <v>#NAME?</v>
      </c>
      <c r="G9" s="257" t="s">
        <v>103</v>
      </c>
      <c r="H9" s="258" t="str">
        <f>IF('[1]Перечень тарифов'!F21="","наименование отсутствует","" &amp; '[1]Перечень тарифов'!F21 &amp; "")</f>
        <v>Горячее водоснабжение</v>
      </c>
      <c r="I9" s="259" t="s">
        <v>104</v>
      </c>
      <c r="J9" s="260"/>
      <c r="K9" s="246"/>
      <c r="L9" s="246"/>
      <c r="M9" s="246"/>
      <c r="N9" s="246"/>
      <c r="O9" s="246"/>
      <c r="P9" s="246"/>
      <c r="Q9" s="246"/>
      <c r="R9" s="246"/>
      <c r="S9" s="246"/>
      <c r="T9" s="246"/>
    </row>
    <row r="10" spans="1:20" s="247" customFormat="1" ht="22.5">
      <c r="A10" s="261"/>
      <c r="B10" s="246"/>
      <c r="C10" s="246"/>
      <c r="D10" s="246"/>
      <c r="F10" s="256" t="e">
        <f ca="1">"4."&amp;mergeValue(A10)</f>
        <v>#NAME?</v>
      </c>
      <c r="G10" s="257" t="s">
        <v>105</v>
      </c>
      <c r="H10" s="251" t="s">
        <v>106</v>
      </c>
      <c r="I10" s="259"/>
      <c r="J10" s="260"/>
      <c r="K10" s="246"/>
      <c r="L10" s="246"/>
      <c r="M10" s="246"/>
      <c r="N10" s="246"/>
      <c r="O10" s="246"/>
      <c r="P10" s="246"/>
      <c r="Q10" s="246"/>
      <c r="R10" s="246"/>
      <c r="S10" s="246"/>
      <c r="T10" s="246"/>
    </row>
    <row r="11" spans="1:20" s="247" customFormat="1" ht="18.75">
      <c r="A11" s="261"/>
      <c r="B11" s="261">
        <v>1</v>
      </c>
      <c r="C11" s="262"/>
      <c r="D11" s="262"/>
      <c r="F11" s="256" t="e">
        <f ca="1">"4."&amp;mergeValue(A11) &amp;"."&amp;mergeValue(B11)</f>
        <v>#NAME?</v>
      </c>
      <c r="G11" s="263" t="s">
        <v>107</v>
      </c>
      <c r="H11" s="258" t="str">
        <f>IF(region_name="","",region_name)</f>
        <v>Курганская область</v>
      </c>
      <c r="I11" s="259" t="s">
        <v>108</v>
      </c>
      <c r="J11" s="260"/>
      <c r="K11" s="246"/>
      <c r="L11" s="246"/>
      <c r="M11" s="246"/>
      <c r="N11" s="246"/>
      <c r="O11" s="246"/>
      <c r="P11" s="246"/>
      <c r="Q11" s="246"/>
      <c r="R11" s="246"/>
      <c r="S11" s="246"/>
      <c r="T11" s="246"/>
    </row>
    <row r="12" spans="1:20" s="247" customFormat="1" ht="22.5">
      <c r="A12" s="261"/>
      <c r="B12" s="261"/>
      <c r="C12" s="261">
        <v>1</v>
      </c>
      <c r="D12" s="262"/>
      <c r="F12" s="256" t="e">
        <f ca="1">"4."&amp;mergeValue(A12) &amp;"."&amp;mergeValue(B12)&amp;"."&amp;mergeValue(C12)</f>
        <v>#NAME?</v>
      </c>
      <c r="G12" s="264" t="s">
        <v>109</v>
      </c>
      <c r="H12" s="258" t="str">
        <f>IF([1]Территории!H13="","","" &amp; [1]Территории!H13 &amp; "")</f>
        <v>город Шадринск</v>
      </c>
      <c r="I12" s="259" t="s">
        <v>110</v>
      </c>
      <c r="J12" s="260"/>
      <c r="K12" s="246"/>
      <c r="L12" s="246"/>
      <c r="M12" s="246"/>
      <c r="N12" s="246"/>
      <c r="O12" s="246"/>
      <c r="P12" s="246"/>
      <c r="Q12" s="246"/>
      <c r="R12" s="246"/>
      <c r="S12" s="246"/>
      <c r="T12" s="246"/>
    </row>
    <row r="13" spans="1:20" s="247" customFormat="1" ht="56.25">
      <c r="A13" s="261"/>
      <c r="B13" s="261"/>
      <c r="C13" s="261"/>
      <c r="D13" s="262">
        <v>1</v>
      </c>
      <c r="F13" s="256" t="e">
        <f ca="1">"4."&amp;mergeValue(A13) &amp;"."&amp;mergeValue(B13)&amp;"."&amp;mergeValue(C13)&amp;"."&amp;mergeValue(D13)</f>
        <v>#NAME?</v>
      </c>
      <c r="G13" s="265" t="s">
        <v>111</v>
      </c>
      <c r="H13" s="258" t="str">
        <f>IF([1]Территории!R14="","","" &amp; [1]Территории!R14 &amp; "")</f>
        <v>город Шадринск (37705000)</v>
      </c>
      <c r="I13" s="266" t="s">
        <v>112</v>
      </c>
      <c r="J13" s="260"/>
      <c r="K13" s="246"/>
      <c r="L13" s="246"/>
      <c r="M13" s="246"/>
      <c r="N13" s="246"/>
      <c r="O13" s="246"/>
      <c r="P13" s="246"/>
      <c r="Q13" s="246"/>
      <c r="R13" s="246"/>
      <c r="S13" s="246"/>
      <c r="T13" s="246"/>
    </row>
    <row r="14" spans="1:20" s="268" customFormat="1" ht="15">
      <c r="A14" s="267"/>
      <c r="B14" s="267"/>
      <c r="C14" s="267"/>
      <c r="D14" s="267"/>
      <c r="F14" s="354"/>
      <c r="G14" s="355"/>
      <c r="H14" s="356"/>
      <c r="I14" s="35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s="268" customFormat="1" ht="15">
      <c r="A15" s="267"/>
      <c r="B15" s="267"/>
      <c r="C15" s="267"/>
      <c r="D15" s="267"/>
      <c r="F15" s="269"/>
      <c r="G15" s="273" t="s">
        <v>113</v>
      </c>
      <c r="H15" s="273"/>
      <c r="I15" s="272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5"/>
  <sheetViews>
    <sheetView tabSelected="1" topLeftCell="BR4" zoomScale="80" zoomScaleNormal="80" workbookViewId="0">
      <selection activeCell="L18" sqref="L18:L28"/>
    </sheetView>
  </sheetViews>
  <sheetFormatPr defaultColWidth="10.5703125" defaultRowHeight="14.25"/>
  <cols>
    <col min="1" max="6" width="10.5703125" style="98" hidden="1" customWidth="1"/>
    <col min="7" max="7" width="9.140625" style="274" hidden="1" customWidth="1"/>
    <col min="8" max="9" width="3.7109375" style="274" customWidth="1"/>
    <col min="10" max="11" width="3.7109375" style="242" customWidth="1"/>
    <col min="12" max="12" width="12.7109375" style="98" customWidth="1"/>
    <col min="13" max="13" width="47.42578125" style="98" customWidth="1"/>
    <col min="14" max="14" width="1.42578125" style="98" hidden="1" customWidth="1"/>
    <col min="15" max="15" width="1.7109375" style="98" hidden="1" customWidth="1"/>
    <col min="16" max="16" width="20.7109375" style="98" customWidth="1"/>
    <col min="17" max="18" width="23.7109375" style="98" customWidth="1"/>
    <col min="19" max="23" width="23.7109375" style="98" hidden="1" customWidth="1"/>
    <col min="24" max="24" width="1.7109375" style="98" hidden="1" customWidth="1"/>
    <col min="25" max="25" width="11.7109375" style="98" customWidth="1"/>
    <col min="26" max="26" width="3.7109375" style="98" customWidth="1"/>
    <col min="27" max="27" width="11.7109375" style="98" customWidth="1"/>
    <col min="28" max="28" width="8.5703125" style="98" customWidth="1"/>
    <col min="29" max="29" width="1.7109375" style="98" hidden="1" customWidth="1"/>
    <col min="30" max="30" width="20.7109375" style="98" customWidth="1"/>
    <col min="31" max="32" width="23.7109375" style="98" customWidth="1"/>
    <col min="33" max="37" width="23.7109375" style="98" hidden="1" customWidth="1"/>
    <col min="38" max="38" width="1.7109375" style="98" hidden="1" customWidth="1"/>
    <col min="39" max="39" width="11.7109375" style="98" customWidth="1"/>
    <col min="40" max="40" width="3.7109375" style="98" customWidth="1"/>
    <col min="41" max="41" width="11.7109375" style="98" customWidth="1"/>
    <col min="42" max="42" width="8.5703125" style="98" customWidth="1"/>
    <col min="43" max="43" width="1.7109375" style="98" hidden="1" customWidth="1"/>
    <col min="44" max="44" width="20.7109375" style="98" customWidth="1"/>
    <col min="45" max="46" width="23.7109375" style="98" customWidth="1"/>
    <col min="47" max="51" width="23.7109375" style="98" hidden="1" customWidth="1"/>
    <col min="52" max="52" width="1.7109375" style="98" hidden="1" customWidth="1"/>
    <col min="53" max="53" width="11.7109375" style="98" customWidth="1"/>
    <col min="54" max="54" width="3.7109375" style="98" customWidth="1"/>
    <col min="55" max="55" width="11.7109375" style="98" customWidth="1"/>
    <col min="56" max="56" width="8.5703125" style="98" customWidth="1"/>
    <col min="57" max="57" width="1.7109375" style="98" hidden="1" customWidth="1"/>
    <col min="58" max="58" width="20.7109375" style="98" customWidth="1"/>
    <col min="59" max="60" width="23.7109375" style="98" customWidth="1"/>
    <col min="61" max="65" width="23.7109375" style="98" hidden="1" customWidth="1"/>
    <col min="66" max="66" width="1.7109375" style="98" hidden="1" customWidth="1"/>
    <col min="67" max="67" width="11.7109375" style="98" customWidth="1"/>
    <col min="68" max="68" width="3.7109375" style="98" customWidth="1"/>
    <col min="69" max="69" width="11.7109375" style="98" customWidth="1"/>
    <col min="70" max="70" width="8.5703125" style="98" customWidth="1"/>
    <col min="71" max="71" width="1.7109375" style="98" hidden="1" customWidth="1"/>
    <col min="72" max="72" width="20.7109375" style="98" customWidth="1"/>
    <col min="73" max="74" width="23.7109375" style="98" customWidth="1"/>
    <col min="75" max="79" width="23.7109375" style="98" hidden="1" customWidth="1"/>
    <col min="80" max="80" width="1.7109375" style="98" hidden="1" customWidth="1"/>
    <col min="81" max="81" width="11.7109375" style="98" customWidth="1"/>
    <col min="82" max="82" width="3.7109375" style="98" customWidth="1"/>
    <col min="83" max="83" width="11.7109375" style="98" customWidth="1"/>
    <col min="84" max="84" width="8.5703125" style="98" customWidth="1"/>
    <col min="85" max="85" width="1.7109375" style="98" hidden="1" customWidth="1"/>
    <col min="86" max="86" width="20.7109375" style="98" customWidth="1"/>
    <col min="87" max="88" width="23.7109375" style="98" customWidth="1"/>
    <col min="89" max="93" width="23.7109375" style="98" hidden="1" customWidth="1"/>
    <col min="94" max="94" width="1.7109375" style="98" hidden="1" customWidth="1"/>
    <col min="95" max="95" width="11.7109375" style="98" customWidth="1"/>
    <col min="96" max="96" width="3.7109375" style="98" customWidth="1"/>
    <col min="97" max="97" width="11.7109375" style="98" customWidth="1"/>
    <col min="98" max="98" width="8.5703125" style="98" hidden="1" customWidth="1"/>
    <col min="99" max="99" width="4.7109375" style="98" customWidth="1"/>
    <col min="100" max="100" width="115.7109375" style="98" customWidth="1"/>
    <col min="101" max="102" width="10.5703125" style="88"/>
    <col min="103" max="103" width="11.140625" style="88" customWidth="1"/>
    <col min="104" max="112" width="10.5703125" style="88"/>
    <col min="113" max="16384" width="10.5703125" style="98"/>
  </cols>
  <sheetData>
    <row r="1" spans="7:112" hidden="1">
      <c r="R1" s="358"/>
      <c r="S1" s="358"/>
      <c r="T1" s="358"/>
      <c r="U1" s="358"/>
      <c r="V1" s="358"/>
      <c r="W1" s="358"/>
      <c r="X1" s="358"/>
      <c r="Y1" s="358"/>
      <c r="AF1" s="358"/>
      <c r="AG1" s="358"/>
      <c r="AH1" s="358"/>
      <c r="AI1" s="358"/>
      <c r="AJ1" s="358"/>
      <c r="AK1" s="358"/>
      <c r="AL1" s="358"/>
      <c r="AM1" s="358"/>
      <c r="AT1" s="358"/>
      <c r="AU1" s="358"/>
      <c r="AV1" s="358"/>
      <c r="AW1" s="358"/>
      <c r="AX1" s="358"/>
      <c r="AY1" s="358"/>
      <c r="AZ1" s="358"/>
      <c r="BA1" s="358"/>
      <c r="BH1" s="358"/>
      <c r="BI1" s="358"/>
      <c r="BJ1" s="358"/>
      <c r="BK1" s="358"/>
      <c r="BL1" s="358"/>
      <c r="BM1" s="358"/>
      <c r="BN1" s="358"/>
      <c r="BO1" s="358"/>
      <c r="BV1" s="358"/>
      <c r="BW1" s="358"/>
      <c r="BX1" s="358"/>
      <c r="BY1" s="358"/>
      <c r="BZ1" s="358"/>
      <c r="CA1" s="358"/>
      <c r="CB1" s="358"/>
      <c r="CC1" s="358"/>
      <c r="CJ1" s="358"/>
      <c r="CK1" s="358"/>
      <c r="CL1" s="358"/>
      <c r="CM1" s="358"/>
      <c r="CN1" s="358"/>
      <c r="CO1" s="358"/>
      <c r="CP1" s="358"/>
      <c r="CQ1" s="358"/>
    </row>
    <row r="2" spans="7:112" hidden="1">
      <c r="AB2" s="358"/>
      <c r="AP2" s="358"/>
      <c r="BD2" s="358"/>
      <c r="BR2" s="358"/>
      <c r="CF2" s="358"/>
      <c r="CT2" s="358"/>
    </row>
    <row r="3" spans="7:112" hidden="1"/>
    <row r="4" spans="7:112">
      <c r="J4" s="276"/>
      <c r="K4" s="276"/>
      <c r="L4" s="277"/>
      <c r="M4" s="277"/>
      <c r="N4" s="277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</row>
    <row r="5" spans="7:112">
      <c r="J5" s="276"/>
      <c r="K5" s="276"/>
      <c r="L5" s="243" t="s">
        <v>162</v>
      </c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5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DH5" s="98"/>
    </row>
    <row r="6" spans="7:112">
      <c r="J6" s="276"/>
      <c r="K6" s="276"/>
      <c r="L6" s="277"/>
      <c r="M6" s="277"/>
      <c r="N6" s="277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DH6" s="98"/>
    </row>
    <row r="7" spans="7:112" s="361" customFormat="1" ht="6" hidden="1">
      <c r="G7" s="360"/>
      <c r="H7" s="360"/>
      <c r="L7" s="362"/>
      <c r="M7" s="363"/>
      <c r="N7" s="364"/>
      <c r="O7" s="364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6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</row>
    <row r="8" spans="7:112" s="268" customFormat="1" ht="30">
      <c r="G8" s="368"/>
      <c r="H8" s="368"/>
      <c r="L8" s="269"/>
      <c r="M8" s="30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369"/>
      <c r="O8" s="369"/>
      <c r="P8" s="370" t="str">
        <f>IF(datePr_ch="",IF(datePr="","",datePr),datePr_ch)</f>
        <v>30.04.2020</v>
      </c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2"/>
      <c r="CV8" s="373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</row>
    <row r="9" spans="7:112" s="268" customFormat="1" ht="30">
      <c r="G9" s="368"/>
      <c r="H9" s="368"/>
      <c r="L9" s="269"/>
      <c r="M9" s="30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369"/>
      <c r="O9" s="369"/>
      <c r="P9" s="370" t="str">
        <f>IF(numberPr_ch="",IF(numberPr="","",numberPr),numberPr_ch)</f>
        <v>№221Т</v>
      </c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2"/>
      <c r="CV9" s="373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</row>
    <row r="10" spans="7:112" s="361" customFormat="1" ht="6" hidden="1">
      <c r="G10" s="360"/>
      <c r="H10" s="360"/>
      <c r="L10" s="362"/>
      <c r="M10" s="363"/>
      <c r="N10" s="364"/>
      <c r="O10" s="364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6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</row>
    <row r="11" spans="7:112" s="247" customFormat="1" ht="15" hidden="1">
      <c r="G11" s="374"/>
      <c r="H11" s="374"/>
      <c r="L11" s="375"/>
      <c r="M11" s="375"/>
      <c r="N11" s="376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77" t="s">
        <v>163</v>
      </c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77" t="s">
        <v>163</v>
      </c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77" t="s">
        <v>163</v>
      </c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77" t="s">
        <v>163</v>
      </c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77" t="s">
        <v>163</v>
      </c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77" t="s">
        <v>163</v>
      </c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</row>
    <row r="12" spans="7:112" s="247" customFormat="1" ht="15">
      <c r="G12" s="374"/>
      <c r="H12" s="374"/>
      <c r="L12" s="376"/>
      <c r="M12" s="376"/>
      <c r="N12" s="376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 t="s">
        <v>142</v>
      </c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 t="s">
        <v>142</v>
      </c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 t="s">
        <v>142</v>
      </c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 t="s">
        <v>142</v>
      </c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 t="s">
        <v>142</v>
      </c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</row>
    <row r="13" spans="7:112">
      <c r="J13" s="276"/>
      <c r="K13" s="276"/>
      <c r="L13" s="118" t="s">
        <v>95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 t="s">
        <v>96</v>
      </c>
      <c r="DH13" s="98"/>
    </row>
    <row r="14" spans="7:112" ht="15">
      <c r="J14" s="276"/>
      <c r="K14" s="276"/>
      <c r="L14" s="118" t="s">
        <v>54</v>
      </c>
      <c r="M14" s="118" t="s">
        <v>164</v>
      </c>
      <c r="N14" s="118"/>
      <c r="O14" s="379" t="s">
        <v>165</v>
      </c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118" t="s">
        <v>166</v>
      </c>
      <c r="AC14" s="379" t="s">
        <v>165</v>
      </c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118" t="s">
        <v>166</v>
      </c>
      <c r="AQ14" s="379" t="s">
        <v>165</v>
      </c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118" t="s">
        <v>166</v>
      </c>
      <c r="BE14" s="379" t="s">
        <v>165</v>
      </c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118" t="s">
        <v>166</v>
      </c>
      <c r="BS14" s="379" t="s">
        <v>165</v>
      </c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118" t="s">
        <v>166</v>
      </c>
      <c r="CG14" s="379" t="s">
        <v>165</v>
      </c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118" t="s">
        <v>166</v>
      </c>
      <c r="CU14" s="380" t="s">
        <v>146</v>
      </c>
      <c r="CV14" s="118"/>
      <c r="DH14" s="98"/>
    </row>
    <row r="15" spans="7:112" ht="15">
      <c r="J15" s="276"/>
      <c r="K15" s="276"/>
      <c r="L15" s="118"/>
      <c r="M15" s="118"/>
      <c r="N15" s="118"/>
      <c r="O15" s="143"/>
      <c r="P15" s="143" t="s">
        <v>167</v>
      </c>
      <c r="Q15" s="381" t="s">
        <v>168</v>
      </c>
      <c r="R15" s="381"/>
      <c r="S15" s="381" t="s">
        <v>169</v>
      </c>
      <c r="T15" s="381"/>
      <c r="U15" s="382" t="s">
        <v>170</v>
      </c>
      <c r="V15" s="383"/>
      <c r="W15" s="383"/>
      <c r="X15" s="384"/>
      <c r="Y15" s="201" t="s">
        <v>171</v>
      </c>
      <c r="Z15" s="201"/>
      <c r="AA15" s="201"/>
      <c r="AB15" s="118"/>
      <c r="AC15" s="143"/>
      <c r="AD15" s="143" t="s">
        <v>167</v>
      </c>
      <c r="AE15" s="381" t="s">
        <v>168</v>
      </c>
      <c r="AF15" s="381"/>
      <c r="AG15" s="381" t="s">
        <v>169</v>
      </c>
      <c r="AH15" s="381"/>
      <c r="AI15" s="382" t="s">
        <v>170</v>
      </c>
      <c r="AJ15" s="383"/>
      <c r="AK15" s="383"/>
      <c r="AL15" s="384"/>
      <c r="AM15" s="201" t="s">
        <v>171</v>
      </c>
      <c r="AN15" s="201"/>
      <c r="AO15" s="201"/>
      <c r="AP15" s="118"/>
      <c r="AQ15" s="143"/>
      <c r="AR15" s="143" t="s">
        <v>167</v>
      </c>
      <c r="AS15" s="381" t="s">
        <v>168</v>
      </c>
      <c r="AT15" s="381"/>
      <c r="AU15" s="381" t="s">
        <v>169</v>
      </c>
      <c r="AV15" s="381"/>
      <c r="AW15" s="382" t="s">
        <v>170</v>
      </c>
      <c r="AX15" s="383"/>
      <c r="AY15" s="383"/>
      <c r="AZ15" s="384"/>
      <c r="BA15" s="201" t="s">
        <v>171</v>
      </c>
      <c r="BB15" s="201"/>
      <c r="BC15" s="201"/>
      <c r="BD15" s="118"/>
      <c r="BE15" s="143"/>
      <c r="BF15" s="143" t="s">
        <v>167</v>
      </c>
      <c r="BG15" s="381" t="s">
        <v>168</v>
      </c>
      <c r="BH15" s="381"/>
      <c r="BI15" s="381" t="s">
        <v>169</v>
      </c>
      <c r="BJ15" s="381"/>
      <c r="BK15" s="382" t="s">
        <v>170</v>
      </c>
      <c r="BL15" s="383"/>
      <c r="BM15" s="383"/>
      <c r="BN15" s="384"/>
      <c r="BO15" s="201" t="s">
        <v>171</v>
      </c>
      <c r="BP15" s="201"/>
      <c r="BQ15" s="201"/>
      <c r="BR15" s="118"/>
      <c r="BS15" s="143"/>
      <c r="BT15" s="143" t="s">
        <v>167</v>
      </c>
      <c r="BU15" s="381" t="s">
        <v>168</v>
      </c>
      <c r="BV15" s="381"/>
      <c r="BW15" s="381" t="s">
        <v>169</v>
      </c>
      <c r="BX15" s="381"/>
      <c r="BY15" s="382" t="s">
        <v>170</v>
      </c>
      <c r="BZ15" s="383"/>
      <c r="CA15" s="383"/>
      <c r="CB15" s="384"/>
      <c r="CC15" s="201" t="s">
        <v>171</v>
      </c>
      <c r="CD15" s="201"/>
      <c r="CE15" s="201"/>
      <c r="CF15" s="118"/>
      <c r="CG15" s="143"/>
      <c r="CH15" s="143" t="s">
        <v>167</v>
      </c>
      <c r="CI15" s="381" t="s">
        <v>168</v>
      </c>
      <c r="CJ15" s="381"/>
      <c r="CK15" s="381" t="s">
        <v>169</v>
      </c>
      <c r="CL15" s="381"/>
      <c r="CM15" s="382" t="s">
        <v>170</v>
      </c>
      <c r="CN15" s="383"/>
      <c r="CO15" s="383"/>
      <c r="CP15" s="384"/>
      <c r="CQ15" s="201" t="s">
        <v>171</v>
      </c>
      <c r="CR15" s="201"/>
      <c r="CS15" s="201"/>
      <c r="CT15" s="118"/>
      <c r="CU15" s="380"/>
      <c r="CV15" s="118"/>
      <c r="DH15" s="98"/>
    </row>
    <row r="16" spans="7:112" ht="75">
      <c r="J16" s="276"/>
      <c r="K16" s="276"/>
      <c r="L16" s="118"/>
      <c r="M16" s="118"/>
      <c r="N16" s="118"/>
      <c r="O16" s="385"/>
      <c r="P16" s="385" t="s">
        <v>172</v>
      </c>
      <c r="Q16" s="384" t="s">
        <v>173</v>
      </c>
      <c r="R16" s="384" t="s">
        <v>174</v>
      </c>
      <c r="S16" s="384" t="s">
        <v>175</v>
      </c>
      <c r="T16" s="384" t="s">
        <v>176</v>
      </c>
      <c r="U16" s="384" t="s">
        <v>177</v>
      </c>
      <c r="V16" s="384" t="s">
        <v>178</v>
      </c>
      <c r="W16" s="384" t="s">
        <v>174</v>
      </c>
      <c r="X16" s="384"/>
      <c r="Y16" s="386" t="s">
        <v>179</v>
      </c>
      <c r="Z16" s="387" t="s">
        <v>180</v>
      </c>
      <c r="AA16" s="387"/>
      <c r="AB16" s="118"/>
      <c r="AC16" s="385"/>
      <c r="AD16" s="385" t="s">
        <v>172</v>
      </c>
      <c r="AE16" s="384" t="s">
        <v>173</v>
      </c>
      <c r="AF16" s="384" t="s">
        <v>174</v>
      </c>
      <c r="AG16" s="384" t="s">
        <v>175</v>
      </c>
      <c r="AH16" s="384" t="s">
        <v>176</v>
      </c>
      <c r="AI16" s="384" t="s">
        <v>177</v>
      </c>
      <c r="AJ16" s="384" t="s">
        <v>178</v>
      </c>
      <c r="AK16" s="384" t="s">
        <v>174</v>
      </c>
      <c r="AL16" s="384"/>
      <c r="AM16" s="386" t="s">
        <v>179</v>
      </c>
      <c r="AN16" s="387" t="s">
        <v>180</v>
      </c>
      <c r="AO16" s="387"/>
      <c r="AP16" s="118"/>
      <c r="AQ16" s="385"/>
      <c r="AR16" s="385" t="s">
        <v>172</v>
      </c>
      <c r="AS16" s="384" t="s">
        <v>173</v>
      </c>
      <c r="AT16" s="384" t="s">
        <v>174</v>
      </c>
      <c r="AU16" s="384" t="s">
        <v>175</v>
      </c>
      <c r="AV16" s="384" t="s">
        <v>176</v>
      </c>
      <c r="AW16" s="384" t="s">
        <v>177</v>
      </c>
      <c r="AX16" s="384" t="s">
        <v>178</v>
      </c>
      <c r="AY16" s="384" t="s">
        <v>174</v>
      </c>
      <c r="AZ16" s="384"/>
      <c r="BA16" s="386" t="s">
        <v>179</v>
      </c>
      <c r="BB16" s="387" t="s">
        <v>180</v>
      </c>
      <c r="BC16" s="387"/>
      <c r="BD16" s="118"/>
      <c r="BE16" s="385"/>
      <c r="BF16" s="385" t="s">
        <v>172</v>
      </c>
      <c r="BG16" s="384" t="s">
        <v>173</v>
      </c>
      <c r="BH16" s="384" t="s">
        <v>174</v>
      </c>
      <c r="BI16" s="384" t="s">
        <v>175</v>
      </c>
      <c r="BJ16" s="384" t="s">
        <v>176</v>
      </c>
      <c r="BK16" s="384" t="s">
        <v>177</v>
      </c>
      <c r="BL16" s="384" t="s">
        <v>178</v>
      </c>
      <c r="BM16" s="384" t="s">
        <v>174</v>
      </c>
      <c r="BN16" s="384"/>
      <c r="BO16" s="386" t="s">
        <v>179</v>
      </c>
      <c r="BP16" s="387" t="s">
        <v>180</v>
      </c>
      <c r="BQ16" s="387"/>
      <c r="BR16" s="118"/>
      <c r="BS16" s="385"/>
      <c r="BT16" s="385" t="s">
        <v>172</v>
      </c>
      <c r="BU16" s="384" t="s">
        <v>173</v>
      </c>
      <c r="BV16" s="384" t="s">
        <v>174</v>
      </c>
      <c r="BW16" s="384" t="s">
        <v>175</v>
      </c>
      <c r="BX16" s="384" t="s">
        <v>176</v>
      </c>
      <c r="BY16" s="384" t="s">
        <v>177</v>
      </c>
      <c r="BZ16" s="384" t="s">
        <v>178</v>
      </c>
      <c r="CA16" s="384" t="s">
        <v>174</v>
      </c>
      <c r="CB16" s="384"/>
      <c r="CC16" s="386" t="s">
        <v>179</v>
      </c>
      <c r="CD16" s="387" t="s">
        <v>180</v>
      </c>
      <c r="CE16" s="387"/>
      <c r="CF16" s="118"/>
      <c r="CG16" s="385"/>
      <c r="CH16" s="385" t="s">
        <v>172</v>
      </c>
      <c r="CI16" s="384" t="s">
        <v>173</v>
      </c>
      <c r="CJ16" s="384" t="s">
        <v>174</v>
      </c>
      <c r="CK16" s="384" t="s">
        <v>175</v>
      </c>
      <c r="CL16" s="384" t="s">
        <v>176</v>
      </c>
      <c r="CM16" s="384" t="s">
        <v>177</v>
      </c>
      <c r="CN16" s="384" t="s">
        <v>178</v>
      </c>
      <c r="CO16" s="384" t="s">
        <v>174</v>
      </c>
      <c r="CP16" s="384"/>
      <c r="CQ16" s="386" t="s">
        <v>179</v>
      </c>
      <c r="CR16" s="387" t="s">
        <v>180</v>
      </c>
      <c r="CS16" s="387"/>
      <c r="CT16" s="118"/>
      <c r="CU16" s="380"/>
      <c r="CV16" s="118"/>
      <c r="DH16" s="98"/>
    </row>
    <row r="17" spans="1:112">
      <c r="J17" s="276"/>
      <c r="K17" s="388">
        <v>1</v>
      </c>
      <c r="L17" s="389" t="s">
        <v>56</v>
      </c>
      <c r="M17" s="389" t="s">
        <v>57</v>
      </c>
      <c r="N17" s="390" t="str">
        <f ca="1">OFFSET(N17,0,-1)</f>
        <v>2</v>
      </c>
      <c r="O17" s="390" t="str">
        <f ca="1">OFFSET(O17,0,-1)</f>
        <v>2</v>
      </c>
      <c r="P17" s="391">
        <f t="shared" ref="P17:Z17" ca="1" si="0">OFFSET(P17,0,-1)+1</f>
        <v>3</v>
      </c>
      <c r="Q17" s="391">
        <f t="shared" ca="1" si="0"/>
        <v>4</v>
      </c>
      <c r="R17" s="391">
        <f t="shared" ca="1" si="0"/>
        <v>5</v>
      </c>
      <c r="S17" s="391">
        <f t="shared" ca="1" si="0"/>
        <v>6</v>
      </c>
      <c r="T17" s="391">
        <f t="shared" ca="1" si="0"/>
        <v>7</v>
      </c>
      <c r="U17" s="391">
        <f t="shared" ca="1" si="0"/>
        <v>8</v>
      </c>
      <c r="V17" s="391">
        <f t="shared" ca="1" si="0"/>
        <v>9</v>
      </c>
      <c r="W17" s="391">
        <f t="shared" ca="1" si="0"/>
        <v>10</v>
      </c>
      <c r="X17" s="390">
        <f ca="1">OFFSET(X17,0,-1)</f>
        <v>10</v>
      </c>
      <c r="Y17" s="391">
        <f t="shared" ca="1" si="0"/>
        <v>11</v>
      </c>
      <c r="Z17" s="392">
        <f t="shared" ca="1" si="0"/>
        <v>12</v>
      </c>
      <c r="AA17" s="392"/>
      <c r="AB17" s="391">
        <f ca="1">OFFSET(AB17,0,-2)+1</f>
        <v>13</v>
      </c>
      <c r="AC17" s="390">
        <f ca="1">OFFSET(AC17,0,-1)</f>
        <v>13</v>
      </c>
      <c r="AD17" s="391">
        <f t="shared" ref="AD17:AN17" ca="1" si="1">OFFSET(AD17,0,-1)+1</f>
        <v>14</v>
      </c>
      <c r="AE17" s="391">
        <f t="shared" ca="1" si="1"/>
        <v>15</v>
      </c>
      <c r="AF17" s="391">
        <f t="shared" ca="1" si="1"/>
        <v>16</v>
      </c>
      <c r="AG17" s="391">
        <f t="shared" ca="1" si="1"/>
        <v>17</v>
      </c>
      <c r="AH17" s="391">
        <f t="shared" ca="1" si="1"/>
        <v>18</v>
      </c>
      <c r="AI17" s="391">
        <f t="shared" ca="1" si="1"/>
        <v>19</v>
      </c>
      <c r="AJ17" s="391">
        <f t="shared" ca="1" si="1"/>
        <v>20</v>
      </c>
      <c r="AK17" s="391">
        <f t="shared" ca="1" si="1"/>
        <v>21</v>
      </c>
      <c r="AL17" s="390">
        <f ca="1">OFFSET(AL17,0,-1)</f>
        <v>21</v>
      </c>
      <c r="AM17" s="391">
        <f t="shared" ca="1" si="1"/>
        <v>22</v>
      </c>
      <c r="AN17" s="392">
        <f t="shared" ca="1" si="1"/>
        <v>23</v>
      </c>
      <c r="AO17" s="392"/>
      <c r="AP17" s="391">
        <f ca="1">OFFSET(AP17,0,-2)+1</f>
        <v>24</v>
      </c>
      <c r="AQ17" s="390">
        <f ca="1">OFFSET(AQ17,0,-1)</f>
        <v>24</v>
      </c>
      <c r="AR17" s="391">
        <f t="shared" ref="AR17:BB17" ca="1" si="2">OFFSET(AR17,0,-1)+1</f>
        <v>25</v>
      </c>
      <c r="AS17" s="391">
        <f t="shared" ca="1" si="2"/>
        <v>26</v>
      </c>
      <c r="AT17" s="391">
        <f t="shared" ca="1" si="2"/>
        <v>27</v>
      </c>
      <c r="AU17" s="391">
        <f t="shared" ca="1" si="2"/>
        <v>28</v>
      </c>
      <c r="AV17" s="391">
        <f t="shared" ca="1" si="2"/>
        <v>29</v>
      </c>
      <c r="AW17" s="391">
        <f t="shared" ca="1" si="2"/>
        <v>30</v>
      </c>
      <c r="AX17" s="391">
        <f t="shared" ca="1" si="2"/>
        <v>31</v>
      </c>
      <c r="AY17" s="391">
        <f t="shared" ca="1" si="2"/>
        <v>32</v>
      </c>
      <c r="AZ17" s="390">
        <f ca="1">OFFSET(AZ17,0,-1)</f>
        <v>32</v>
      </c>
      <c r="BA17" s="391">
        <f t="shared" ca="1" si="2"/>
        <v>33</v>
      </c>
      <c r="BB17" s="392">
        <f t="shared" ca="1" si="2"/>
        <v>34</v>
      </c>
      <c r="BC17" s="392"/>
      <c r="BD17" s="391">
        <f ca="1">OFFSET(BD17,0,-2)+1</f>
        <v>35</v>
      </c>
      <c r="BE17" s="390">
        <f ca="1">OFFSET(BE17,0,-1)</f>
        <v>35</v>
      </c>
      <c r="BF17" s="391">
        <f t="shared" ref="BF17:BP17" ca="1" si="3">OFFSET(BF17,0,-1)+1</f>
        <v>36</v>
      </c>
      <c r="BG17" s="391">
        <f t="shared" ca="1" si="3"/>
        <v>37</v>
      </c>
      <c r="BH17" s="391">
        <f t="shared" ca="1" si="3"/>
        <v>38</v>
      </c>
      <c r="BI17" s="391">
        <f t="shared" ca="1" si="3"/>
        <v>39</v>
      </c>
      <c r="BJ17" s="391">
        <f t="shared" ca="1" si="3"/>
        <v>40</v>
      </c>
      <c r="BK17" s="391">
        <f t="shared" ca="1" si="3"/>
        <v>41</v>
      </c>
      <c r="BL17" s="391">
        <f t="shared" ca="1" si="3"/>
        <v>42</v>
      </c>
      <c r="BM17" s="391">
        <f t="shared" ca="1" si="3"/>
        <v>43</v>
      </c>
      <c r="BN17" s="390">
        <f ca="1">OFFSET(BN17,0,-1)</f>
        <v>43</v>
      </c>
      <c r="BO17" s="391">
        <f t="shared" ca="1" si="3"/>
        <v>44</v>
      </c>
      <c r="BP17" s="392">
        <f t="shared" ca="1" si="3"/>
        <v>45</v>
      </c>
      <c r="BQ17" s="392"/>
      <c r="BR17" s="391">
        <f ca="1">OFFSET(BR17,0,-2)+1</f>
        <v>46</v>
      </c>
      <c r="BS17" s="390">
        <f ca="1">OFFSET(BS17,0,-1)</f>
        <v>46</v>
      </c>
      <c r="BT17" s="391">
        <f t="shared" ref="BT17:CD17" ca="1" si="4">OFFSET(BT17,0,-1)+1</f>
        <v>47</v>
      </c>
      <c r="BU17" s="391">
        <f t="shared" ca="1" si="4"/>
        <v>48</v>
      </c>
      <c r="BV17" s="391">
        <f t="shared" ca="1" si="4"/>
        <v>49</v>
      </c>
      <c r="BW17" s="391">
        <f t="shared" ca="1" si="4"/>
        <v>50</v>
      </c>
      <c r="BX17" s="391">
        <f t="shared" ca="1" si="4"/>
        <v>51</v>
      </c>
      <c r="BY17" s="391">
        <f t="shared" ca="1" si="4"/>
        <v>52</v>
      </c>
      <c r="BZ17" s="391">
        <f t="shared" ca="1" si="4"/>
        <v>53</v>
      </c>
      <c r="CA17" s="391">
        <f t="shared" ca="1" si="4"/>
        <v>54</v>
      </c>
      <c r="CB17" s="390">
        <f ca="1">OFFSET(CB17,0,-1)</f>
        <v>54</v>
      </c>
      <c r="CC17" s="391">
        <f t="shared" ca="1" si="4"/>
        <v>55</v>
      </c>
      <c r="CD17" s="392">
        <f t="shared" ca="1" si="4"/>
        <v>56</v>
      </c>
      <c r="CE17" s="392"/>
      <c r="CF17" s="391">
        <f ca="1">OFFSET(CF17,0,-2)+1</f>
        <v>57</v>
      </c>
      <c r="CG17" s="390">
        <f ca="1">OFFSET(CG17,0,-1)</f>
        <v>57</v>
      </c>
      <c r="CH17" s="391">
        <f t="shared" ref="CH17:CR17" ca="1" si="5">OFFSET(CH17,0,-1)+1</f>
        <v>58</v>
      </c>
      <c r="CI17" s="391">
        <f t="shared" ca="1" si="5"/>
        <v>59</v>
      </c>
      <c r="CJ17" s="391">
        <f t="shared" ca="1" si="5"/>
        <v>60</v>
      </c>
      <c r="CK17" s="391">
        <f t="shared" ca="1" si="5"/>
        <v>61</v>
      </c>
      <c r="CL17" s="391">
        <f t="shared" ca="1" si="5"/>
        <v>62</v>
      </c>
      <c r="CM17" s="391">
        <f t="shared" ca="1" si="5"/>
        <v>63</v>
      </c>
      <c r="CN17" s="391">
        <f t="shared" ca="1" si="5"/>
        <v>64</v>
      </c>
      <c r="CO17" s="391">
        <f t="shared" ca="1" si="5"/>
        <v>65</v>
      </c>
      <c r="CP17" s="390">
        <f ca="1">OFFSET(CP17,0,-1)</f>
        <v>65</v>
      </c>
      <c r="CQ17" s="391">
        <f t="shared" ca="1" si="5"/>
        <v>66</v>
      </c>
      <c r="CR17" s="392">
        <f t="shared" ca="1" si="5"/>
        <v>67</v>
      </c>
      <c r="CS17" s="392"/>
      <c r="CT17" s="391">
        <f ca="1">OFFSET(CT17,0,-2)+1</f>
        <v>68</v>
      </c>
      <c r="CU17" s="393">
        <f ca="1">OFFSET(CU17,0,-1)</f>
        <v>68</v>
      </c>
      <c r="CV17" s="391">
        <f ca="1">OFFSET(CV17,0,-1)+1</f>
        <v>69</v>
      </c>
    </row>
    <row r="18" spans="1:112" ht="22.5">
      <c r="A18" s="394">
        <v>1</v>
      </c>
      <c r="B18" s="395"/>
      <c r="C18" s="395"/>
      <c r="D18" s="395"/>
      <c r="E18" s="396"/>
      <c r="F18" s="396"/>
      <c r="G18" s="397"/>
      <c r="H18" s="397"/>
      <c r="I18" s="272"/>
      <c r="J18" s="398"/>
      <c r="K18" s="398"/>
      <c r="L18" s="399">
        <v>1</v>
      </c>
      <c r="M18" s="400" t="s">
        <v>79</v>
      </c>
      <c r="N18" s="401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344" t="s">
        <v>181</v>
      </c>
    </row>
    <row r="19" spans="1:112" ht="22.5">
      <c r="A19" s="394"/>
      <c r="B19" s="394">
        <v>1</v>
      </c>
      <c r="C19" s="395"/>
      <c r="D19" s="395"/>
      <c r="E19" s="403"/>
      <c r="F19" s="397"/>
      <c r="G19" s="397"/>
      <c r="H19" s="397"/>
      <c r="I19" s="404"/>
      <c r="J19" s="405"/>
      <c r="K19" s="98"/>
      <c r="L19" s="399" t="s">
        <v>135</v>
      </c>
      <c r="M19" s="406" t="s">
        <v>51</v>
      </c>
      <c r="N19" s="401"/>
      <c r="O19" s="402" t="str">
        <f>IF('[1]Перечень тарифов'!N21="","","" &amp; '[1]Перечень тарифов'!N21 &amp; "")</f>
        <v>город Шадринск, город Шадринск (37705000);</v>
      </c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344" t="s">
        <v>182</v>
      </c>
    </row>
    <row r="20" spans="1:112" hidden="1">
      <c r="A20" s="394"/>
      <c r="B20" s="394"/>
      <c r="C20" s="394">
        <v>1</v>
      </c>
      <c r="D20" s="395"/>
      <c r="E20" s="403"/>
      <c r="F20" s="397"/>
      <c r="G20" s="397"/>
      <c r="H20" s="397"/>
      <c r="I20" s="407"/>
      <c r="J20" s="405"/>
      <c r="K20" s="100"/>
      <c r="L20" s="399" t="s">
        <v>201</v>
      </c>
      <c r="M20" s="408"/>
      <c r="N20" s="401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344"/>
      <c r="CZ20" s="102"/>
    </row>
    <row r="21" spans="1:112" ht="33.75">
      <c r="A21" s="394"/>
      <c r="B21" s="394"/>
      <c r="C21" s="394"/>
      <c r="D21" s="394">
        <v>1</v>
      </c>
      <c r="E21" s="403"/>
      <c r="F21" s="397"/>
      <c r="G21" s="397"/>
      <c r="H21" s="378"/>
      <c r="I21" s="405"/>
      <c r="J21" s="405"/>
      <c r="K21" s="100"/>
      <c r="L21" s="399" t="s">
        <v>202</v>
      </c>
      <c r="M21" s="409" t="s">
        <v>183</v>
      </c>
      <c r="N21" s="401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344" t="s">
        <v>184</v>
      </c>
      <c r="CZ21" s="102"/>
    </row>
    <row r="22" spans="1:112" ht="33.75">
      <c r="A22" s="394"/>
      <c r="B22" s="394"/>
      <c r="C22" s="394"/>
      <c r="D22" s="394"/>
      <c r="E22" s="411" t="s">
        <v>56</v>
      </c>
      <c r="F22" s="395"/>
      <c r="G22" s="397"/>
      <c r="H22" s="378"/>
      <c r="I22" s="378"/>
      <c r="J22" s="407"/>
      <c r="K22" s="100"/>
      <c r="L22" s="399" t="s">
        <v>203</v>
      </c>
      <c r="M22" s="412" t="s">
        <v>185</v>
      </c>
      <c r="N22" s="259"/>
      <c r="O22" s="413" t="s">
        <v>186</v>
      </c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344" t="s">
        <v>187</v>
      </c>
      <c r="CX22" s="102" t="e">
        <f ca="1">strCheckUnique(CY22:CY26)</f>
        <v>#NAME?</v>
      </c>
      <c r="CZ22" s="102"/>
    </row>
    <row r="23" spans="1:112">
      <c r="A23" s="394"/>
      <c r="B23" s="394"/>
      <c r="C23" s="394"/>
      <c r="D23" s="394"/>
      <c r="E23" s="411"/>
      <c r="F23" s="394">
        <v>1</v>
      </c>
      <c r="G23" s="395"/>
      <c r="H23" s="378"/>
      <c r="I23" s="378"/>
      <c r="J23" s="378"/>
      <c r="K23" s="407"/>
      <c r="L23" s="399" t="s">
        <v>204</v>
      </c>
      <c r="M23" s="414"/>
      <c r="N23" s="415"/>
      <c r="O23" s="416"/>
      <c r="P23" s="417">
        <v>243.04</v>
      </c>
      <c r="Q23" s="417">
        <v>21.45</v>
      </c>
      <c r="R23" s="417">
        <v>4045.13</v>
      </c>
      <c r="S23" s="416"/>
      <c r="T23" s="416"/>
      <c r="U23" s="416"/>
      <c r="V23" s="416"/>
      <c r="W23" s="416"/>
      <c r="X23" s="416"/>
      <c r="Y23" s="418" t="s">
        <v>6</v>
      </c>
      <c r="Z23" s="419" t="s">
        <v>50</v>
      </c>
      <c r="AA23" s="418" t="s">
        <v>188</v>
      </c>
      <c r="AB23" s="419" t="s">
        <v>50</v>
      </c>
      <c r="AC23" s="416"/>
      <c r="AD23" s="417">
        <v>272.87</v>
      </c>
      <c r="AE23" s="417">
        <v>23.04</v>
      </c>
      <c r="AF23" s="417">
        <v>4560.6000000000004</v>
      </c>
      <c r="AG23" s="416"/>
      <c r="AH23" s="416"/>
      <c r="AI23" s="416"/>
      <c r="AJ23" s="416"/>
      <c r="AK23" s="416"/>
      <c r="AL23" s="416"/>
      <c r="AM23" s="418" t="s">
        <v>189</v>
      </c>
      <c r="AN23" s="419" t="s">
        <v>50</v>
      </c>
      <c r="AO23" s="418" t="s">
        <v>139</v>
      </c>
      <c r="AP23" s="419" t="s">
        <v>50</v>
      </c>
      <c r="AQ23" s="416"/>
      <c r="AR23" s="417">
        <v>231.38</v>
      </c>
      <c r="AS23" s="417">
        <v>23.04</v>
      </c>
      <c r="AT23" s="417">
        <v>3803.28</v>
      </c>
      <c r="AU23" s="416"/>
      <c r="AV23" s="416"/>
      <c r="AW23" s="416"/>
      <c r="AX23" s="416"/>
      <c r="AY23" s="416"/>
      <c r="AZ23" s="416"/>
      <c r="BA23" s="418" t="s">
        <v>143</v>
      </c>
      <c r="BB23" s="419" t="s">
        <v>50</v>
      </c>
      <c r="BC23" s="418" t="s">
        <v>190</v>
      </c>
      <c r="BD23" s="419" t="s">
        <v>50</v>
      </c>
      <c r="BE23" s="416"/>
      <c r="BF23" s="417">
        <v>231.69</v>
      </c>
      <c r="BG23" s="417">
        <v>23.35</v>
      </c>
      <c r="BH23" s="417">
        <v>3803.28</v>
      </c>
      <c r="BI23" s="416"/>
      <c r="BJ23" s="416"/>
      <c r="BK23" s="416"/>
      <c r="BL23" s="416"/>
      <c r="BM23" s="416"/>
      <c r="BN23" s="416"/>
      <c r="BO23" s="418" t="s">
        <v>191</v>
      </c>
      <c r="BP23" s="419" t="s">
        <v>50</v>
      </c>
      <c r="BQ23" s="418" t="s">
        <v>144</v>
      </c>
      <c r="BR23" s="419" t="s">
        <v>50</v>
      </c>
      <c r="BS23" s="416"/>
      <c r="BT23" s="417">
        <v>231.69</v>
      </c>
      <c r="BU23" s="417">
        <v>23.35</v>
      </c>
      <c r="BV23" s="417">
        <v>3803.28</v>
      </c>
      <c r="BW23" s="416"/>
      <c r="BX23" s="416"/>
      <c r="BY23" s="416"/>
      <c r="BZ23" s="416"/>
      <c r="CA23" s="416"/>
      <c r="CB23" s="416"/>
      <c r="CC23" s="418" t="s">
        <v>145</v>
      </c>
      <c r="CD23" s="419" t="s">
        <v>50</v>
      </c>
      <c r="CE23" s="418" t="s">
        <v>192</v>
      </c>
      <c r="CF23" s="419" t="s">
        <v>50</v>
      </c>
      <c r="CG23" s="416"/>
      <c r="CH23" s="417">
        <v>244.32</v>
      </c>
      <c r="CI23" s="417">
        <v>23.58</v>
      </c>
      <c r="CJ23" s="417">
        <v>4029.64</v>
      </c>
      <c r="CK23" s="416"/>
      <c r="CL23" s="416"/>
      <c r="CM23" s="416"/>
      <c r="CN23" s="416"/>
      <c r="CO23" s="416"/>
      <c r="CP23" s="416"/>
      <c r="CQ23" s="418" t="s">
        <v>193</v>
      </c>
      <c r="CR23" s="419" t="s">
        <v>50</v>
      </c>
      <c r="CS23" s="418" t="s">
        <v>8</v>
      </c>
      <c r="CT23" s="419" t="s">
        <v>4</v>
      </c>
      <c r="CU23" s="420"/>
      <c r="CV23" s="293" t="s">
        <v>194</v>
      </c>
      <c r="CW23" s="88" t="e">
        <f ca="1">strCheckDate(O24:CU24)</f>
        <v>#NAME?</v>
      </c>
      <c r="CY23" s="102" t="str">
        <f>IF(M23="","",M23 )</f>
        <v/>
      </c>
      <c r="CZ23" s="102"/>
      <c r="DA23" s="102"/>
      <c r="DB23" s="102"/>
    </row>
    <row r="24" spans="1:112" hidden="1">
      <c r="A24" s="394"/>
      <c r="B24" s="394"/>
      <c r="C24" s="394"/>
      <c r="D24" s="394"/>
      <c r="E24" s="411"/>
      <c r="F24" s="394"/>
      <c r="G24" s="395"/>
      <c r="H24" s="378"/>
      <c r="I24" s="378"/>
      <c r="J24" s="378"/>
      <c r="K24" s="407"/>
      <c r="L24" s="421"/>
      <c r="M24" s="422"/>
      <c r="N24" s="415"/>
      <c r="O24" s="423"/>
      <c r="P24" s="423"/>
      <c r="Q24" s="424"/>
      <c r="R24" s="425" t="str">
        <f>Y23 &amp; "-" &amp; AA23</f>
        <v>01.01.2021-30.06.2021</v>
      </c>
      <c r="S24" s="425"/>
      <c r="T24" s="425"/>
      <c r="U24" s="425"/>
      <c r="V24" s="425"/>
      <c r="W24" s="425"/>
      <c r="X24" s="425"/>
      <c r="Y24" s="418"/>
      <c r="Z24" s="419"/>
      <c r="AA24" s="426"/>
      <c r="AB24" s="419"/>
      <c r="AC24" s="423"/>
      <c r="AD24" s="423"/>
      <c r="AE24" s="424"/>
      <c r="AF24" s="425" t="str">
        <f>AM23 &amp; "-" &amp; AO23</f>
        <v>01.07.2021-31.12.2021</v>
      </c>
      <c r="AG24" s="425"/>
      <c r="AH24" s="425"/>
      <c r="AI24" s="425"/>
      <c r="AJ24" s="425"/>
      <c r="AK24" s="425"/>
      <c r="AL24" s="425"/>
      <c r="AM24" s="418"/>
      <c r="AN24" s="419"/>
      <c r="AO24" s="426"/>
      <c r="AP24" s="419"/>
      <c r="AQ24" s="423"/>
      <c r="AR24" s="423"/>
      <c r="AS24" s="424"/>
      <c r="AT24" s="425" t="str">
        <f>BA23 &amp; "-" &amp; BC23</f>
        <v>01.01.2022-30.06.2022</v>
      </c>
      <c r="AU24" s="425"/>
      <c r="AV24" s="425"/>
      <c r="AW24" s="425"/>
      <c r="AX24" s="425"/>
      <c r="AY24" s="425"/>
      <c r="AZ24" s="425"/>
      <c r="BA24" s="418"/>
      <c r="BB24" s="419"/>
      <c r="BC24" s="426"/>
      <c r="BD24" s="419"/>
      <c r="BE24" s="423"/>
      <c r="BF24" s="423"/>
      <c r="BG24" s="424"/>
      <c r="BH24" s="425" t="str">
        <f>BO23 &amp; "-" &amp; BQ23</f>
        <v>01.07.2022-31.12.2022</v>
      </c>
      <c r="BI24" s="425"/>
      <c r="BJ24" s="425"/>
      <c r="BK24" s="425"/>
      <c r="BL24" s="425"/>
      <c r="BM24" s="425"/>
      <c r="BN24" s="425"/>
      <c r="BO24" s="418"/>
      <c r="BP24" s="419"/>
      <c r="BQ24" s="426"/>
      <c r="BR24" s="419"/>
      <c r="BS24" s="423"/>
      <c r="BT24" s="423"/>
      <c r="BU24" s="424"/>
      <c r="BV24" s="425" t="str">
        <f>CC23 &amp; "-" &amp; CE23</f>
        <v>01.01.2023-30.06.2023</v>
      </c>
      <c r="BW24" s="425"/>
      <c r="BX24" s="425"/>
      <c r="BY24" s="425"/>
      <c r="BZ24" s="425"/>
      <c r="CA24" s="425"/>
      <c r="CB24" s="425"/>
      <c r="CC24" s="418"/>
      <c r="CD24" s="419"/>
      <c r="CE24" s="426"/>
      <c r="CF24" s="419"/>
      <c r="CG24" s="423"/>
      <c r="CH24" s="423"/>
      <c r="CI24" s="424"/>
      <c r="CJ24" s="425" t="str">
        <f>CQ23 &amp; "-" &amp; CS23</f>
        <v>01.07.2023-31.12.2023</v>
      </c>
      <c r="CK24" s="425"/>
      <c r="CL24" s="425"/>
      <c r="CM24" s="425"/>
      <c r="CN24" s="425"/>
      <c r="CO24" s="425"/>
      <c r="CP24" s="425"/>
      <c r="CQ24" s="418"/>
      <c r="CR24" s="419"/>
      <c r="CS24" s="426"/>
      <c r="CT24" s="419"/>
      <c r="CU24" s="420"/>
      <c r="CV24" s="295"/>
      <c r="CZ24" s="102"/>
    </row>
    <row r="25" spans="1:112" ht="15" hidden="1">
      <c r="A25" s="394"/>
      <c r="B25" s="394"/>
      <c r="C25" s="394"/>
      <c r="D25" s="394"/>
      <c r="E25" s="411"/>
      <c r="F25" s="394"/>
      <c r="G25" s="395"/>
      <c r="H25" s="378"/>
      <c r="I25" s="378"/>
      <c r="J25" s="378"/>
      <c r="K25" s="407"/>
      <c r="L25" s="427"/>
      <c r="M25" s="428"/>
      <c r="N25" s="429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1"/>
      <c r="Z25" s="133"/>
      <c r="AA25" s="133"/>
      <c r="AB25" s="133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1"/>
      <c r="AN25" s="133"/>
      <c r="AO25" s="133"/>
      <c r="AP25" s="133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1"/>
      <c r="BB25" s="133"/>
      <c r="BC25" s="133"/>
      <c r="BD25" s="133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1"/>
      <c r="BP25" s="133"/>
      <c r="BQ25" s="133"/>
      <c r="BR25" s="133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431"/>
      <c r="CD25" s="133"/>
      <c r="CE25" s="133"/>
      <c r="CF25" s="133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1"/>
      <c r="CR25" s="133"/>
      <c r="CS25" s="133"/>
      <c r="CT25" s="133"/>
      <c r="CU25" s="432"/>
      <c r="CV25" s="295"/>
      <c r="CZ25" s="102"/>
    </row>
    <row r="26" spans="1:112" s="342" customFormat="1" ht="15">
      <c r="A26" s="394"/>
      <c r="B26" s="394"/>
      <c r="C26" s="394"/>
      <c r="D26" s="394"/>
      <c r="E26" s="411"/>
      <c r="F26" s="433"/>
      <c r="G26" s="397"/>
      <c r="H26" s="378"/>
      <c r="I26" s="378"/>
      <c r="J26" s="407"/>
      <c r="K26" s="434"/>
      <c r="L26" s="427"/>
      <c r="M26" s="435" t="s">
        <v>195</v>
      </c>
      <c r="N26" s="429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1"/>
      <c r="Z26" s="133"/>
      <c r="AA26" s="133"/>
      <c r="AB26" s="133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1"/>
      <c r="AN26" s="133"/>
      <c r="AO26" s="133"/>
      <c r="AP26" s="133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1"/>
      <c r="BB26" s="133"/>
      <c r="BC26" s="133"/>
      <c r="BD26" s="133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1"/>
      <c r="BP26" s="133"/>
      <c r="BQ26" s="133"/>
      <c r="BR26" s="133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1"/>
      <c r="CD26" s="133"/>
      <c r="CE26" s="133"/>
      <c r="CF26" s="133"/>
      <c r="CG26" s="430"/>
      <c r="CH26" s="430"/>
      <c r="CI26" s="430"/>
      <c r="CJ26" s="430"/>
      <c r="CK26" s="430"/>
      <c r="CL26" s="430"/>
      <c r="CM26" s="430"/>
      <c r="CN26" s="430"/>
      <c r="CO26" s="430"/>
      <c r="CP26" s="430"/>
      <c r="CQ26" s="431"/>
      <c r="CR26" s="133"/>
      <c r="CS26" s="133"/>
      <c r="CT26" s="133"/>
      <c r="CU26" s="432"/>
      <c r="CV26" s="302"/>
      <c r="CW26" s="436"/>
      <c r="CX26" s="436"/>
      <c r="CY26" s="436"/>
      <c r="CZ26" s="102"/>
      <c r="DA26" s="436"/>
      <c r="DB26" s="88"/>
      <c r="DC26" s="88"/>
      <c r="DD26" s="436"/>
      <c r="DE26" s="436"/>
      <c r="DF26" s="436"/>
      <c r="DG26" s="436"/>
      <c r="DH26" s="436"/>
    </row>
    <row r="27" spans="1:112" ht="33.75">
      <c r="A27" s="394"/>
      <c r="B27" s="394"/>
      <c r="C27" s="394"/>
      <c r="D27" s="394"/>
      <c r="E27" s="411" t="s">
        <v>57</v>
      </c>
      <c r="F27" s="395"/>
      <c r="G27" s="397"/>
      <c r="H27" s="378"/>
      <c r="I27" s="378" t="s">
        <v>142</v>
      </c>
      <c r="J27" s="407"/>
      <c r="K27" s="100"/>
      <c r="L27" s="399" t="s">
        <v>205</v>
      </c>
      <c r="M27" s="412" t="s">
        <v>185</v>
      </c>
      <c r="N27" s="259"/>
      <c r="O27" s="437" t="s">
        <v>196</v>
      </c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9"/>
      <c r="CV27" s="344" t="s">
        <v>187</v>
      </c>
      <c r="CX27" s="102" t="e">
        <f ca="1">strCheckUnique(CY27:CY31)</f>
        <v>#NAME?</v>
      </c>
      <c r="CZ27" s="102"/>
    </row>
    <row r="28" spans="1:112">
      <c r="A28" s="394"/>
      <c r="B28" s="394"/>
      <c r="C28" s="394"/>
      <c r="D28" s="394"/>
      <c r="E28" s="411"/>
      <c r="F28" s="394">
        <v>1</v>
      </c>
      <c r="G28" s="395"/>
      <c r="H28" s="378"/>
      <c r="I28" s="378"/>
      <c r="J28" s="378"/>
      <c r="K28" s="407"/>
      <c r="L28" s="399" t="s">
        <v>206</v>
      </c>
      <c r="M28" s="440"/>
      <c r="N28" s="415"/>
      <c r="O28" s="416"/>
      <c r="P28" s="417">
        <v>291.64999999999998</v>
      </c>
      <c r="Q28" s="417">
        <v>25.74</v>
      </c>
      <c r="R28" s="417">
        <v>4854.16</v>
      </c>
      <c r="S28" s="416"/>
      <c r="T28" s="416"/>
      <c r="U28" s="416"/>
      <c r="V28" s="416"/>
      <c r="W28" s="416"/>
      <c r="X28" s="416"/>
      <c r="Y28" s="418" t="s">
        <v>6</v>
      </c>
      <c r="Z28" s="419" t="s">
        <v>50</v>
      </c>
      <c r="AA28" s="418" t="s">
        <v>188</v>
      </c>
      <c r="AB28" s="419" t="s">
        <v>50</v>
      </c>
      <c r="AC28" s="416"/>
      <c r="AD28" s="417">
        <v>327.44</v>
      </c>
      <c r="AE28" s="417">
        <v>27.65</v>
      </c>
      <c r="AF28" s="417">
        <v>5472.72</v>
      </c>
      <c r="AG28" s="416"/>
      <c r="AH28" s="416"/>
      <c r="AI28" s="416"/>
      <c r="AJ28" s="416"/>
      <c r="AK28" s="416"/>
      <c r="AL28" s="416"/>
      <c r="AM28" s="418" t="s">
        <v>189</v>
      </c>
      <c r="AN28" s="419" t="s">
        <v>50</v>
      </c>
      <c r="AO28" s="418" t="s">
        <v>139</v>
      </c>
      <c r="AP28" s="419" t="s">
        <v>50</v>
      </c>
      <c r="AQ28" s="416"/>
      <c r="AR28" s="417">
        <v>277.66000000000003</v>
      </c>
      <c r="AS28" s="417">
        <v>27.65</v>
      </c>
      <c r="AT28" s="417">
        <v>4563.9399999999996</v>
      </c>
      <c r="AU28" s="416"/>
      <c r="AV28" s="416"/>
      <c r="AW28" s="416"/>
      <c r="AX28" s="416"/>
      <c r="AY28" s="416"/>
      <c r="AZ28" s="416"/>
      <c r="BA28" s="418" t="s">
        <v>143</v>
      </c>
      <c r="BB28" s="419" t="s">
        <v>50</v>
      </c>
      <c r="BC28" s="418" t="s">
        <v>190</v>
      </c>
      <c r="BD28" s="419" t="s">
        <v>50</v>
      </c>
      <c r="BE28" s="416"/>
      <c r="BF28" s="417">
        <v>278.02999999999997</v>
      </c>
      <c r="BG28" s="417">
        <v>28.02</v>
      </c>
      <c r="BH28" s="417">
        <v>4563.9399999999996</v>
      </c>
      <c r="BI28" s="416"/>
      <c r="BJ28" s="416"/>
      <c r="BK28" s="416"/>
      <c r="BL28" s="416"/>
      <c r="BM28" s="416"/>
      <c r="BN28" s="416"/>
      <c r="BO28" s="418" t="s">
        <v>191</v>
      </c>
      <c r="BP28" s="419" t="s">
        <v>50</v>
      </c>
      <c r="BQ28" s="418" t="s">
        <v>144</v>
      </c>
      <c r="BR28" s="419" t="s">
        <v>50</v>
      </c>
      <c r="BS28" s="416"/>
      <c r="BT28" s="417">
        <v>278.02999999999997</v>
      </c>
      <c r="BU28" s="417">
        <v>28.02</v>
      </c>
      <c r="BV28" s="417">
        <v>4563.9399999999996</v>
      </c>
      <c r="BW28" s="416"/>
      <c r="BX28" s="416"/>
      <c r="BY28" s="416"/>
      <c r="BZ28" s="416"/>
      <c r="CA28" s="416"/>
      <c r="CB28" s="416"/>
      <c r="CC28" s="418" t="s">
        <v>145</v>
      </c>
      <c r="CD28" s="419" t="s">
        <v>50</v>
      </c>
      <c r="CE28" s="418" t="s">
        <v>192</v>
      </c>
      <c r="CF28" s="419" t="s">
        <v>50</v>
      </c>
      <c r="CG28" s="416"/>
      <c r="CH28" s="417">
        <v>293.18</v>
      </c>
      <c r="CI28" s="417">
        <v>28.3</v>
      </c>
      <c r="CJ28" s="417">
        <v>4835.57</v>
      </c>
      <c r="CK28" s="416"/>
      <c r="CL28" s="416"/>
      <c r="CM28" s="416"/>
      <c r="CN28" s="416"/>
      <c r="CO28" s="416"/>
      <c r="CP28" s="416"/>
      <c r="CQ28" s="418" t="s">
        <v>193</v>
      </c>
      <c r="CR28" s="419" t="s">
        <v>50</v>
      </c>
      <c r="CS28" s="418" t="s">
        <v>8</v>
      </c>
      <c r="CT28" s="419" t="s">
        <v>4</v>
      </c>
      <c r="CU28" s="420"/>
      <c r="CV28" s="293" t="s">
        <v>194</v>
      </c>
      <c r="CW28" s="88" t="e">
        <f ca="1">strCheckDate(O29:CU29)</f>
        <v>#NAME?</v>
      </c>
      <c r="CY28" s="102" t="str">
        <f>IF(M28="","",M28 )</f>
        <v/>
      </c>
      <c r="CZ28" s="102"/>
      <c r="DA28" s="102"/>
      <c r="DB28" s="102"/>
    </row>
    <row r="29" spans="1:112" hidden="1">
      <c r="A29" s="394"/>
      <c r="B29" s="394"/>
      <c r="C29" s="394"/>
      <c r="D29" s="394"/>
      <c r="E29" s="411"/>
      <c r="F29" s="394"/>
      <c r="G29" s="395"/>
      <c r="H29" s="378"/>
      <c r="I29" s="378"/>
      <c r="J29" s="378"/>
      <c r="K29" s="407"/>
      <c r="L29" s="421"/>
      <c r="M29" s="441"/>
      <c r="N29" s="415"/>
      <c r="O29" s="423"/>
      <c r="P29" s="423"/>
      <c r="Q29" s="424"/>
      <c r="R29" s="425" t="str">
        <f>Y28 &amp; "-" &amp; AA28</f>
        <v>01.01.2021-30.06.2021</v>
      </c>
      <c r="S29" s="425"/>
      <c r="T29" s="425"/>
      <c r="U29" s="425"/>
      <c r="V29" s="425"/>
      <c r="W29" s="425"/>
      <c r="X29" s="425"/>
      <c r="Y29" s="418"/>
      <c r="Z29" s="419"/>
      <c r="AA29" s="426"/>
      <c r="AB29" s="419"/>
      <c r="AC29" s="423"/>
      <c r="AD29" s="423"/>
      <c r="AE29" s="424"/>
      <c r="AF29" s="425" t="str">
        <f>AM28 &amp; "-" &amp; AO28</f>
        <v>01.07.2021-31.12.2021</v>
      </c>
      <c r="AG29" s="425"/>
      <c r="AH29" s="425"/>
      <c r="AI29" s="425"/>
      <c r="AJ29" s="425"/>
      <c r="AK29" s="425"/>
      <c r="AL29" s="425"/>
      <c r="AM29" s="418"/>
      <c r="AN29" s="419"/>
      <c r="AO29" s="426"/>
      <c r="AP29" s="419"/>
      <c r="AQ29" s="423"/>
      <c r="AR29" s="423"/>
      <c r="AS29" s="424"/>
      <c r="AT29" s="425" t="str">
        <f>BA28 &amp; "-" &amp; BC28</f>
        <v>01.01.2022-30.06.2022</v>
      </c>
      <c r="AU29" s="425"/>
      <c r="AV29" s="425"/>
      <c r="AW29" s="425"/>
      <c r="AX29" s="425"/>
      <c r="AY29" s="425"/>
      <c r="AZ29" s="425"/>
      <c r="BA29" s="418"/>
      <c r="BB29" s="419"/>
      <c r="BC29" s="426"/>
      <c r="BD29" s="419"/>
      <c r="BE29" s="423"/>
      <c r="BF29" s="423"/>
      <c r="BG29" s="424"/>
      <c r="BH29" s="425" t="str">
        <f>BO28 &amp; "-" &amp; BQ28</f>
        <v>01.07.2022-31.12.2022</v>
      </c>
      <c r="BI29" s="425"/>
      <c r="BJ29" s="425"/>
      <c r="BK29" s="425"/>
      <c r="BL29" s="425"/>
      <c r="BM29" s="425"/>
      <c r="BN29" s="425"/>
      <c r="BO29" s="418"/>
      <c r="BP29" s="419"/>
      <c r="BQ29" s="426"/>
      <c r="BR29" s="419"/>
      <c r="BS29" s="423"/>
      <c r="BT29" s="423"/>
      <c r="BU29" s="424"/>
      <c r="BV29" s="425" t="str">
        <f>CC28 &amp; "-" &amp; CE28</f>
        <v>01.01.2023-30.06.2023</v>
      </c>
      <c r="BW29" s="425"/>
      <c r="BX29" s="425"/>
      <c r="BY29" s="425"/>
      <c r="BZ29" s="425"/>
      <c r="CA29" s="425"/>
      <c r="CB29" s="425"/>
      <c r="CC29" s="418"/>
      <c r="CD29" s="419"/>
      <c r="CE29" s="426"/>
      <c r="CF29" s="419"/>
      <c r="CG29" s="423"/>
      <c r="CH29" s="423"/>
      <c r="CI29" s="424"/>
      <c r="CJ29" s="425" t="str">
        <f>CQ28 &amp; "-" &amp; CS28</f>
        <v>01.07.2023-31.12.2023</v>
      </c>
      <c r="CK29" s="425"/>
      <c r="CL29" s="425"/>
      <c r="CM29" s="425"/>
      <c r="CN29" s="425"/>
      <c r="CO29" s="425"/>
      <c r="CP29" s="425"/>
      <c r="CQ29" s="418"/>
      <c r="CR29" s="419"/>
      <c r="CS29" s="426"/>
      <c r="CT29" s="419"/>
      <c r="CU29" s="420"/>
      <c r="CV29" s="295"/>
      <c r="CZ29" s="102"/>
    </row>
    <row r="30" spans="1:112" ht="15" hidden="1">
      <c r="A30" s="394"/>
      <c r="B30" s="394"/>
      <c r="C30" s="394"/>
      <c r="D30" s="394"/>
      <c r="E30" s="411"/>
      <c r="F30" s="394"/>
      <c r="G30" s="395"/>
      <c r="H30" s="378"/>
      <c r="I30" s="378"/>
      <c r="J30" s="378"/>
      <c r="K30" s="407"/>
      <c r="L30" s="427"/>
      <c r="M30" s="428"/>
      <c r="N30" s="429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1"/>
      <c r="Z30" s="133"/>
      <c r="AA30" s="133"/>
      <c r="AB30" s="133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1"/>
      <c r="AN30" s="133"/>
      <c r="AO30" s="133"/>
      <c r="AP30" s="133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1"/>
      <c r="BB30" s="133"/>
      <c r="BC30" s="133"/>
      <c r="BD30" s="133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1"/>
      <c r="BP30" s="133"/>
      <c r="BQ30" s="133"/>
      <c r="BR30" s="133"/>
      <c r="BS30" s="430"/>
      <c r="BT30" s="430"/>
      <c r="BU30" s="430"/>
      <c r="BV30" s="430"/>
      <c r="BW30" s="430"/>
      <c r="BX30" s="430"/>
      <c r="BY30" s="430"/>
      <c r="BZ30" s="430"/>
      <c r="CA30" s="430"/>
      <c r="CB30" s="430"/>
      <c r="CC30" s="431"/>
      <c r="CD30" s="133"/>
      <c r="CE30" s="133"/>
      <c r="CF30" s="133"/>
      <c r="CG30" s="430"/>
      <c r="CH30" s="430"/>
      <c r="CI30" s="430"/>
      <c r="CJ30" s="430"/>
      <c r="CK30" s="430"/>
      <c r="CL30" s="430"/>
      <c r="CM30" s="430"/>
      <c r="CN30" s="430"/>
      <c r="CO30" s="430"/>
      <c r="CP30" s="430"/>
      <c r="CQ30" s="431"/>
      <c r="CR30" s="133"/>
      <c r="CS30" s="133"/>
      <c r="CT30" s="133"/>
      <c r="CU30" s="432"/>
      <c r="CV30" s="295"/>
      <c r="CZ30" s="102"/>
    </row>
    <row r="31" spans="1:112" s="342" customFormat="1" ht="15">
      <c r="A31" s="394"/>
      <c r="B31" s="394"/>
      <c r="C31" s="394"/>
      <c r="D31" s="394"/>
      <c r="E31" s="411"/>
      <c r="F31" s="433" t="s">
        <v>197</v>
      </c>
      <c r="G31" s="397"/>
      <c r="H31" s="378"/>
      <c r="I31" s="378"/>
      <c r="J31" s="407"/>
      <c r="K31" s="434"/>
      <c r="L31" s="427"/>
      <c r="M31" s="435" t="s">
        <v>195</v>
      </c>
      <c r="N31" s="429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1"/>
      <c r="Z31" s="133"/>
      <c r="AA31" s="133"/>
      <c r="AB31" s="133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1"/>
      <c r="AN31" s="133"/>
      <c r="AO31" s="133"/>
      <c r="AP31" s="133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1"/>
      <c r="BB31" s="133"/>
      <c r="BC31" s="133"/>
      <c r="BD31" s="133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1"/>
      <c r="BP31" s="133"/>
      <c r="BQ31" s="133"/>
      <c r="BR31" s="133"/>
      <c r="BS31" s="430"/>
      <c r="BT31" s="430"/>
      <c r="BU31" s="430"/>
      <c r="BV31" s="430"/>
      <c r="BW31" s="430"/>
      <c r="BX31" s="430"/>
      <c r="BY31" s="430"/>
      <c r="BZ31" s="430"/>
      <c r="CA31" s="430"/>
      <c r="CB31" s="430"/>
      <c r="CC31" s="431"/>
      <c r="CD31" s="133"/>
      <c r="CE31" s="133"/>
      <c r="CF31" s="133"/>
      <c r="CG31" s="430"/>
      <c r="CH31" s="430"/>
      <c r="CI31" s="430"/>
      <c r="CJ31" s="430"/>
      <c r="CK31" s="430"/>
      <c r="CL31" s="430"/>
      <c r="CM31" s="430"/>
      <c r="CN31" s="430"/>
      <c r="CO31" s="430"/>
      <c r="CP31" s="430"/>
      <c r="CQ31" s="431"/>
      <c r="CR31" s="133"/>
      <c r="CS31" s="133"/>
      <c r="CT31" s="133"/>
      <c r="CU31" s="432"/>
      <c r="CV31" s="302"/>
      <c r="CW31" s="436"/>
      <c r="CX31" s="436"/>
      <c r="CY31" s="436"/>
      <c r="CZ31" s="102"/>
      <c r="DA31" s="436"/>
      <c r="DB31" s="88"/>
      <c r="DC31" s="88"/>
      <c r="DD31" s="436"/>
      <c r="DE31" s="436"/>
      <c r="DF31" s="436"/>
      <c r="DG31" s="436"/>
      <c r="DH31" s="436"/>
    </row>
    <row r="32" spans="1:112" s="342" customFormat="1" ht="15">
      <c r="A32" s="394"/>
      <c r="B32" s="394"/>
      <c r="C32" s="394"/>
      <c r="D32" s="394"/>
      <c r="E32" s="403"/>
      <c r="F32" s="433"/>
      <c r="G32" s="397"/>
      <c r="H32" s="378"/>
      <c r="I32" s="442"/>
      <c r="J32" s="442"/>
      <c r="K32" s="434"/>
      <c r="L32" s="443"/>
      <c r="M32" s="444" t="s">
        <v>198</v>
      </c>
      <c r="N32" s="445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7"/>
      <c r="Z32" s="448"/>
      <c r="AA32" s="448"/>
      <c r="AB32" s="445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7"/>
      <c r="AN32" s="448"/>
      <c r="AO32" s="448"/>
      <c r="AP32" s="445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7"/>
      <c r="BB32" s="448"/>
      <c r="BC32" s="448"/>
      <c r="BD32" s="445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7"/>
      <c r="BP32" s="448"/>
      <c r="BQ32" s="448"/>
      <c r="BR32" s="445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7"/>
      <c r="CD32" s="448"/>
      <c r="CE32" s="448"/>
      <c r="CF32" s="445"/>
      <c r="CG32" s="446"/>
      <c r="CH32" s="446"/>
      <c r="CI32" s="446"/>
      <c r="CJ32" s="446"/>
      <c r="CK32" s="446"/>
      <c r="CL32" s="446"/>
      <c r="CM32" s="446"/>
      <c r="CN32" s="446"/>
      <c r="CO32" s="446"/>
      <c r="CP32" s="446"/>
      <c r="CQ32" s="447"/>
      <c r="CR32" s="448"/>
      <c r="CS32" s="448"/>
      <c r="CT32" s="445"/>
      <c r="CU32" s="448"/>
      <c r="CV32" s="449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</row>
    <row r="33" spans="1:112" s="342" customFormat="1" ht="15">
      <c r="A33" s="394"/>
      <c r="B33" s="394"/>
      <c r="C33" s="394"/>
      <c r="D33" s="151"/>
      <c r="E33" s="151"/>
      <c r="F33" s="450"/>
      <c r="G33" s="151"/>
      <c r="H33" s="397"/>
      <c r="I33" s="434"/>
      <c r="J33" s="442"/>
      <c r="K33" s="398"/>
      <c r="L33" s="427"/>
      <c r="M33" s="451" t="s">
        <v>199</v>
      </c>
      <c r="N33" s="452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1"/>
      <c r="Z33" s="133"/>
      <c r="AA33" s="133"/>
      <c r="AB33" s="429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1"/>
      <c r="AN33" s="133"/>
      <c r="AO33" s="133"/>
      <c r="AP33" s="429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1"/>
      <c r="BB33" s="133"/>
      <c r="BC33" s="133"/>
      <c r="BD33" s="429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1"/>
      <c r="BP33" s="133"/>
      <c r="BQ33" s="133"/>
      <c r="BR33" s="429"/>
      <c r="BS33" s="430"/>
      <c r="BT33" s="430"/>
      <c r="BU33" s="430"/>
      <c r="BV33" s="430"/>
      <c r="BW33" s="430"/>
      <c r="BX33" s="430"/>
      <c r="BY33" s="430"/>
      <c r="BZ33" s="430"/>
      <c r="CA33" s="430"/>
      <c r="CB33" s="430"/>
      <c r="CC33" s="431"/>
      <c r="CD33" s="133"/>
      <c r="CE33" s="133"/>
      <c r="CF33" s="429"/>
      <c r="CG33" s="430"/>
      <c r="CH33" s="430"/>
      <c r="CI33" s="430"/>
      <c r="CJ33" s="430"/>
      <c r="CK33" s="430"/>
      <c r="CL33" s="430"/>
      <c r="CM33" s="430"/>
      <c r="CN33" s="430"/>
      <c r="CO33" s="430"/>
      <c r="CP33" s="430"/>
      <c r="CQ33" s="431"/>
      <c r="CR33" s="133"/>
      <c r="CS33" s="133"/>
      <c r="CT33" s="429"/>
      <c r="CU33" s="133"/>
      <c r="CV33" s="432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</row>
    <row r="34" spans="1:112">
      <c r="DH34" s="98"/>
    </row>
    <row r="35" spans="1:112">
      <c r="L35" s="453">
        <v>1</v>
      </c>
      <c r="M35" s="273" t="s">
        <v>200</v>
      </c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DH35" s="98"/>
    </row>
  </sheetData>
  <mergeCells count="138">
    <mergeCell ref="CQ28:CQ29"/>
    <mergeCell ref="CR28:CR29"/>
    <mergeCell ref="CS28:CS29"/>
    <mergeCell ref="CT28:CT29"/>
    <mergeCell ref="CV28:CV31"/>
    <mergeCell ref="M35:CU35"/>
    <mergeCell ref="BQ28:BQ29"/>
    <mergeCell ref="BR28:BR29"/>
    <mergeCell ref="CC28:CC29"/>
    <mergeCell ref="CD28:CD29"/>
    <mergeCell ref="CE28:CE29"/>
    <mergeCell ref="CF28:CF29"/>
    <mergeCell ref="BA28:BA29"/>
    <mergeCell ref="BB28:BB29"/>
    <mergeCell ref="BC28:BC29"/>
    <mergeCell ref="BD28:BD29"/>
    <mergeCell ref="BO28:BO29"/>
    <mergeCell ref="BP28:BP29"/>
    <mergeCell ref="AA28:AA29"/>
    <mergeCell ref="AB28:AB29"/>
    <mergeCell ref="AM28:AM29"/>
    <mergeCell ref="AN28:AN29"/>
    <mergeCell ref="AO28:AO29"/>
    <mergeCell ref="AP28:AP29"/>
    <mergeCell ref="CT23:CT24"/>
    <mergeCell ref="CV23:CV26"/>
    <mergeCell ref="E27:E31"/>
    <mergeCell ref="I27:I31"/>
    <mergeCell ref="O27:CU27"/>
    <mergeCell ref="F28:F30"/>
    <mergeCell ref="J28:J30"/>
    <mergeCell ref="N28:N29"/>
    <mergeCell ref="Y28:Y29"/>
    <mergeCell ref="Z28:Z29"/>
    <mergeCell ref="CD23:CD24"/>
    <mergeCell ref="CE23:CE24"/>
    <mergeCell ref="CF23:CF24"/>
    <mergeCell ref="CQ23:CQ24"/>
    <mergeCell ref="CR23:CR24"/>
    <mergeCell ref="CS23:CS24"/>
    <mergeCell ref="BD23:BD24"/>
    <mergeCell ref="BO23:BO24"/>
    <mergeCell ref="BP23:BP24"/>
    <mergeCell ref="BQ23:BQ24"/>
    <mergeCell ref="BR23:BR24"/>
    <mergeCell ref="CC23:CC24"/>
    <mergeCell ref="AN23:AN24"/>
    <mergeCell ref="AO23:AO24"/>
    <mergeCell ref="AP23:AP24"/>
    <mergeCell ref="BA23:BA24"/>
    <mergeCell ref="BB23:BB24"/>
    <mergeCell ref="BC23:BC24"/>
    <mergeCell ref="I22:I26"/>
    <mergeCell ref="O22:CU22"/>
    <mergeCell ref="F23:F25"/>
    <mergeCell ref="J23:J25"/>
    <mergeCell ref="N23:N24"/>
    <mergeCell ref="Y23:Y24"/>
    <mergeCell ref="Z23:Z24"/>
    <mergeCell ref="AA23:AA24"/>
    <mergeCell ref="AB23:AB24"/>
    <mergeCell ref="AM23:AM24"/>
    <mergeCell ref="A18:A33"/>
    <mergeCell ref="O18:CU18"/>
    <mergeCell ref="B19:B33"/>
    <mergeCell ref="O19:CU19"/>
    <mergeCell ref="C20:C33"/>
    <mergeCell ref="O20:CU20"/>
    <mergeCell ref="D21:D32"/>
    <mergeCell ref="H21:H32"/>
    <mergeCell ref="O21:CU21"/>
    <mergeCell ref="E22:E26"/>
    <mergeCell ref="Z17:AA17"/>
    <mergeCell ref="AN17:AO17"/>
    <mergeCell ref="BB17:BC17"/>
    <mergeCell ref="BP17:BQ17"/>
    <mergeCell ref="CD17:CE17"/>
    <mergeCell ref="CR17:CS17"/>
    <mergeCell ref="Z16:AA16"/>
    <mergeCell ref="AN16:AO16"/>
    <mergeCell ref="BB16:BC16"/>
    <mergeCell ref="BP16:BQ16"/>
    <mergeCell ref="CD16:CE16"/>
    <mergeCell ref="CR16:CS16"/>
    <mergeCell ref="BY15:CA15"/>
    <mergeCell ref="CC15:CE15"/>
    <mergeCell ref="CI15:CJ15"/>
    <mergeCell ref="CK15:CL15"/>
    <mergeCell ref="CM15:CO15"/>
    <mergeCell ref="CQ15:CS15"/>
    <mergeCell ref="AS15:AT15"/>
    <mergeCell ref="AU15:AV15"/>
    <mergeCell ref="AW15:AY15"/>
    <mergeCell ref="BA15:BC15"/>
    <mergeCell ref="BG15:BH15"/>
    <mergeCell ref="BI15:BJ15"/>
    <mergeCell ref="CT14:CT16"/>
    <mergeCell ref="CU14:CU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BD14:BD16"/>
    <mergeCell ref="BE14:BQ14"/>
    <mergeCell ref="BR14:BR16"/>
    <mergeCell ref="BS14:CE14"/>
    <mergeCell ref="CF14:CF16"/>
    <mergeCell ref="CG14:CS14"/>
    <mergeCell ref="BK15:BM15"/>
    <mergeCell ref="BO15:BQ15"/>
    <mergeCell ref="BU15:BV15"/>
    <mergeCell ref="BW15:BX15"/>
    <mergeCell ref="L13:CU13"/>
    <mergeCell ref="CV13:CV16"/>
    <mergeCell ref="L14:L16"/>
    <mergeCell ref="M14:M16"/>
    <mergeCell ref="N14:N16"/>
    <mergeCell ref="O14:AA14"/>
    <mergeCell ref="AB14:AB16"/>
    <mergeCell ref="AC14:AO14"/>
    <mergeCell ref="AP14:AP16"/>
    <mergeCell ref="AQ14:BC14"/>
    <mergeCell ref="O12:AB12"/>
    <mergeCell ref="AC12:AP12"/>
    <mergeCell ref="AQ12:BD12"/>
    <mergeCell ref="BE12:BR12"/>
    <mergeCell ref="BS12:CF12"/>
    <mergeCell ref="CG12:CT12"/>
    <mergeCell ref="L5:AB5"/>
    <mergeCell ref="P7:CU7"/>
    <mergeCell ref="P8:CU8"/>
    <mergeCell ref="P9:CU9"/>
    <mergeCell ref="P10:CU10"/>
    <mergeCell ref="L11:M11"/>
  </mergeCells>
  <dataValidations count="8"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 BB23:BB24 BD23:BD24 BP23:BP24 BR23:BR24 CD23:CD24 CF23:CF24 CR23:CR24 CT23:CT24 Z28:Z29 AB28:AB29 AN28:AN29 AP28:AP29 BB28:BB29 BD28:BD29 BP28:BP29 BR28:BR29 CD28:CD29 CF28:CF29 CR28:CR29 CT28:CT29"/>
    <dataValidation type="decimal" allowBlank="1" showErrorMessage="1" errorTitle="Ошибка" error="Допускается ввод только действительных чисел!" sqref="P23:R23 AD23:AF23 AR23:AT23 BF23:BH23 BT23:BV23 CH23:CJ23 P28:R28 AD28:AF28 AR28:AT28 BF28:BH28 BT28:BV28 CH28:CJ28">
      <formula1>-9.99999999999999E+23</formula1>
      <formula2>9.99999999999999E+23</formula2>
    </dataValidation>
    <dataValidation allowBlank="1" sqref="AN30:AN33 BB30:BB33 BP30:BP33 CD30:CD33 CR30:CR33 CR25:CR26 CD25:CD26 BP25:BP26 BB25:BB26 AN25:AN26 Z25:Z26 Z30:Z3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 BA23 BC23:BC24 BO23 BQ23:BQ24 CC23 CE23:CE24 CQ23 CS23:CS24 Y28 AA28:AA29 AM28 AO28:AO29 BA28 BC28:BC29 BO28 BQ28:BQ29 CC28 CE28:CE29 CQ28 CS28:CS29"/>
    <dataValidation type="list" allowBlank="1" showInputMessage="1" showErrorMessage="1" errorTitle="Ошибка" error="Выберите значение из списка" sqref="O22:P22 AC22:AD22 AQ22:AR22 BE22:BF22 BS22:BT22 CG22:CH22 O27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>
      <formula1>900</formula1>
    </dataValidation>
    <dataValidation allowBlank="1" promptTitle="checkPeriodRange" sqref="R24:X24 AF24:AL24 AT24:AZ24 BH24:BN24 BV24:CB24 CJ24:CP24 R29:X29 AF29:AL29 AT29:AZ29 BH29:BN29 BV29:CB29 CJ29:CP29"/>
    <dataValidation type="textLength" operator="lessThanOrEqual" allowBlank="1" showInputMessage="1" showErrorMessage="1" errorTitle="Ошибка" error="Допускается ввод не более 900 символов!" sqref="CV7:CV10 O21:CU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2020-05-06T10:26:46Z</dcterms:modified>
</cp:coreProperties>
</file>